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9" activeTab="5"/>
  </bookViews>
  <sheets>
    <sheet name="Medalistit" sheetId="1" r:id="rId1"/>
    <sheet name="entry list" sheetId="2" r:id="rId2"/>
    <sheet name="M17 joukkue" sheetId="3" r:id="rId3"/>
    <sheet name="MJ 17 matches pool" sheetId="4" r:id="rId4"/>
    <sheet name="M 17 CUP" sheetId="5" r:id="rId5"/>
    <sheet name="N17 joukkue" sheetId="6" r:id="rId6"/>
    <sheet name="NJ 17 matches" sheetId="7" r:id="rId7"/>
    <sheet name="B NP" sheetId="8" r:id="rId8"/>
    <sheet name="B-NP CUP" sheetId="9" r:id="rId9"/>
    <sheet name="C NP" sheetId="10" r:id="rId10"/>
    <sheet name="C-NP CUP" sheetId="11" r:id="rId11"/>
    <sheet name="B kaksinpeli" sheetId="12" r:id="rId12"/>
    <sheet name="B CUP" sheetId="13" r:id="rId13"/>
    <sheet name="C kaksinpeli" sheetId="14" r:id="rId14"/>
    <sheet name="C CUP" sheetId="15" r:id="rId15"/>
  </sheets>
  <definedNames/>
  <calcPr fullCalcOnLoad="1"/>
</workbook>
</file>

<file path=xl/sharedStrings.xml><?xml version="1.0" encoding="utf-8"?>
<sst xmlns="http://schemas.openxmlformats.org/spreadsheetml/2006/main" count="5408" uniqueCount="699">
  <si>
    <t xml:space="preserve">Medallistit </t>
  </si>
  <si>
    <t>B – Kaksinpeli</t>
  </si>
  <si>
    <t>Jussi Mäkelä</t>
  </si>
  <si>
    <t>Tip-70</t>
  </si>
  <si>
    <t>Alex Naumi</t>
  </si>
  <si>
    <t>KoKa</t>
  </si>
  <si>
    <t>Tobias Simola</t>
  </si>
  <si>
    <t>KSF</t>
  </si>
  <si>
    <t>Otto Boije</t>
  </si>
  <si>
    <t>PT Espoo</t>
  </si>
  <si>
    <t>B-Nelinpeli</t>
  </si>
  <si>
    <t xml:space="preserve">Vesa-Matti Riihimäki/ Antoni Kopaly </t>
  </si>
  <si>
    <t>HarSpo/Vana</t>
  </si>
  <si>
    <t>Kimi Kivelä/Jussi Mäkelä</t>
  </si>
  <si>
    <t>Stefan Langström/Tobias Simola</t>
  </si>
  <si>
    <t>Niko Pihajoki/Alex Naumi</t>
  </si>
  <si>
    <t>TuPy/KoKa</t>
  </si>
  <si>
    <t>C- Kaksinpeli</t>
  </si>
  <si>
    <t>Kimi Kivelä</t>
  </si>
  <si>
    <t>Igor Moisseev</t>
  </si>
  <si>
    <t>Spinni</t>
  </si>
  <si>
    <t>Leif Huttunen</t>
  </si>
  <si>
    <t>Wega</t>
  </si>
  <si>
    <t>Jyrki Pikkarainen</t>
  </si>
  <si>
    <t>C- Nelinpeli</t>
  </si>
  <si>
    <t>Tapio Ojansivu/ Vesa Välimäki</t>
  </si>
  <si>
    <t xml:space="preserve">TuPy </t>
  </si>
  <si>
    <t>Leif Huttunen/Kaukko Siitonen</t>
  </si>
  <si>
    <t>Marku Uimi/ Mika Kotoluoto</t>
  </si>
  <si>
    <t>Pirkko Virtamo/Petri Rantanen</t>
  </si>
  <si>
    <t>ToTe/PT Espoo</t>
  </si>
  <si>
    <t>NJ 17 joukkue</t>
  </si>
  <si>
    <t>MBF 1</t>
  </si>
  <si>
    <t>Annika Lundström, Pihla Eriksson</t>
  </si>
  <si>
    <t>ParPi</t>
  </si>
  <si>
    <t>Sofie Eriksson, Carina Englund</t>
  </si>
  <si>
    <t>Spinni 1</t>
  </si>
  <si>
    <t>Ksenia Nerman, Katrin Pelli</t>
  </si>
  <si>
    <t>MBF 2</t>
  </si>
  <si>
    <t>Eerika Käppi, Marianna Saarialho, Kaarina Saarialho</t>
  </si>
  <si>
    <t>Spinni 2</t>
  </si>
  <si>
    <t>Carolina Nykänen, Lili Lampen</t>
  </si>
  <si>
    <t>MJ 17 joukku</t>
  </si>
  <si>
    <t>Thomas Lundström, Miikka O`connor, Jan Nyberg</t>
  </si>
  <si>
    <t>Alex Naumi, Veikka Flemming, Miro Seitz</t>
  </si>
  <si>
    <t>Mikail Kantonistov, Johan Nyberg, Arttu Pihkala</t>
  </si>
  <si>
    <t>KuPTS</t>
  </si>
  <si>
    <t>Jimi Miettinen, Patrick Rissanen, Topi Ruotsalainen</t>
  </si>
  <si>
    <t>Kimi Kivelä, Jussi Mäkelä, Jarkko Rautell</t>
  </si>
  <si>
    <t>Toni Pitkänen, Tatu Pitkänen, Anton Mäkinen</t>
  </si>
  <si>
    <t>Rolands Janssons, Aleksi Veini, Erik Holmberg, Otto Pönninen, Gustav Söderholm, Max Soult</t>
  </si>
  <si>
    <t>GraPi</t>
  </si>
  <si>
    <t>Matias Mäkinen, Nicolas Mustonen, Victor Flemmich</t>
  </si>
  <si>
    <t>Nimi</t>
  </si>
  <si>
    <t>Seura</t>
  </si>
  <si>
    <t>B</t>
  </si>
  <si>
    <t>Bnelinp</t>
  </si>
  <si>
    <t>B pari</t>
  </si>
  <si>
    <t>C</t>
  </si>
  <si>
    <t>C nelinp</t>
  </si>
  <si>
    <t>C pari</t>
  </si>
  <si>
    <t>17v joukkue</t>
  </si>
  <si>
    <t>Ksenia Nerman</t>
  </si>
  <si>
    <t>x</t>
  </si>
  <si>
    <t>Jarkko Rautell</t>
  </si>
  <si>
    <t>TIP-70</t>
  </si>
  <si>
    <t>Topi Ruotsalainen</t>
  </si>
  <si>
    <t>KuPts</t>
  </si>
  <si>
    <t>Sanna Pelli</t>
  </si>
  <si>
    <t>Antti Hynninen</t>
  </si>
  <si>
    <t>PT-Espoo</t>
  </si>
  <si>
    <t>Veeti Valasti</t>
  </si>
  <si>
    <t>Miro Seizt</t>
  </si>
  <si>
    <t>Rafael Potiris</t>
  </si>
  <si>
    <t>PT 75</t>
  </si>
  <si>
    <t>Kimmo Heikkinen</t>
  </si>
  <si>
    <t>JPT</t>
  </si>
  <si>
    <t>Petri Hakkarainen</t>
  </si>
  <si>
    <t>Matti Vesaluoma</t>
  </si>
  <si>
    <t>KePTS</t>
  </si>
  <si>
    <t>Ossi Vesaluoma</t>
  </si>
  <si>
    <t>Alexei Titievski</t>
  </si>
  <si>
    <t>MPTS-13</t>
  </si>
  <si>
    <t>Serguei Moisseev</t>
  </si>
  <si>
    <t>Joonas Kivimäki</t>
  </si>
  <si>
    <t>Ilmari Järvenpää</t>
  </si>
  <si>
    <t>Toni Nättilä</t>
  </si>
  <si>
    <t>Pertti Mäkinen</t>
  </si>
  <si>
    <t>Johan Holmen</t>
  </si>
  <si>
    <t>Forsman</t>
  </si>
  <si>
    <t>Maris Jansons</t>
  </si>
  <si>
    <t>MBF</t>
  </si>
  <si>
    <t>Hannu Pajula</t>
  </si>
  <si>
    <t>Markku Uimi</t>
  </si>
  <si>
    <t>MPS</t>
  </si>
  <si>
    <t>Sami Hattunen</t>
  </si>
  <si>
    <t>?</t>
  </si>
  <si>
    <t>Toivo Ridal</t>
  </si>
  <si>
    <t>Atlas</t>
  </si>
  <si>
    <t>Pirkko Virtamo</t>
  </si>
  <si>
    <t>ToTe</t>
  </si>
  <si>
    <t>Petri Rantanen</t>
  </si>
  <si>
    <t>Juha Mustonen</t>
  </si>
  <si>
    <t>PTS-60</t>
  </si>
  <si>
    <t>Hannu Uusikivi</t>
  </si>
  <si>
    <t>Kauko Siitonen</t>
  </si>
  <si>
    <t>Igor Zelenski</t>
  </si>
  <si>
    <t>LrTU</t>
  </si>
  <si>
    <t>Alexey Vysbukov</t>
  </si>
  <si>
    <t>Alexey Vyskubov</t>
  </si>
  <si>
    <t>Kai Tammela</t>
  </si>
  <si>
    <t>SS</t>
  </si>
  <si>
    <t>Vesa Vanhala</t>
  </si>
  <si>
    <t>Elmo Salmela</t>
  </si>
  <si>
    <t>Nu-Se</t>
  </si>
  <si>
    <t>Viktor Miller</t>
  </si>
  <si>
    <t>V Abramov</t>
  </si>
  <si>
    <t>Veikko Koskinen</t>
  </si>
  <si>
    <t>HaTe</t>
  </si>
  <si>
    <t>Lauri Saukko</t>
  </si>
  <si>
    <t>Teuvo Nisula</t>
  </si>
  <si>
    <t>LPTS</t>
  </si>
  <si>
    <t>Jari Auvinen</t>
  </si>
  <si>
    <t>Vesa Haapasalo</t>
  </si>
  <si>
    <t>Ville Husu</t>
  </si>
  <si>
    <t>Sofie Eriksson</t>
  </si>
  <si>
    <t>Mika Kotoluoto</t>
  </si>
  <si>
    <t>Jarmo Ruotsala</t>
  </si>
  <si>
    <t>Vana</t>
  </si>
  <si>
    <t>Jyrki Virtanen</t>
  </si>
  <si>
    <t>Häki</t>
  </si>
  <si>
    <t>PT-2000</t>
  </si>
  <si>
    <t>Kim Nyberg</t>
  </si>
  <si>
    <t>Henry Heikkerö</t>
  </si>
  <si>
    <t>TCC Boom</t>
  </si>
  <si>
    <t>Viivi-Mari Vastavuo</t>
  </si>
  <si>
    <t>Milla-Mari</t>
  </si>
  <si>
    <t>Vesa Välimäki</t>
  </si>
  <si>
    <t>PT-75</t>
  </si>
  <si>
    <t>Veikko Holm</t>
  </si>
  <si>
    <t>Jan Forsman</t>
  </si>
  <si>
    <t>Timo Moberg</t>
  </si>
  <si>
    <t>Holmen</t>
  </si>
  <si>
    <t>Igor Zelenskii</t>
  </si>
  <si>
    <t>Lauri Miettinen</t>
  </si>
  <si>
    <t>Maraton</t>
  </si>
  <si>
    <t>Pentti Vihervaara</t>
  </si>
  <si>
    <t>Tatu Pitkänen</t>
  </si>
  <si>
    <t>Terho Pitkänen</t>
  </si>
  <si>
    <t>HarSpo</t>
  </si>
  <si>
    <t>Kari Leskinen</t>
  </si>
  <si>
    <t>Kauko Sitonen</t>
  </si>
  <si>
    <t>Tapio Ojansivu</t>
  </si>
  <si>
    <t>TuPy</t>
  </si>
  <si>
    <t>Iakov Trifonov</t>
  </si>
  <si>
    <t>Carolina Nykänen</t>
  </si>
  <si>
    <t>Danila Filyushkin</t>
  </si>
  <si>
    <t>Stepan Larkin</t>
  </si>
  <si>
    <t>Henri Karkamo</t>
  </si>
  <si>
    <t>Lili Lampen</t>
  </si>
  <si>
    <t>Kaarina Saarialho</t>
  </si>
  <si>
    <t>Victor Flemmich</t>
  </si>
  <si>
    <t>Eerika Käppi</t>
  </si>
  <si>
    <t>Ossi Kyläkallio</t>
  </si>
  <si>
    <t>Marianna Saarialho</t>
  </si>
  <si>
    <t>Kai Harzell</t>
  </si>
  <si>
    <t>Ilmar Grunthal</t>
  </si>
  <si>
    <t>Katrin Pelli</t>
  </si>
  <si>
    <t>Rasmus Hellström</t>
  </si>
  <si>
    <t>Carina Englund</t>
  </si>
  <si>
    <t>Nicolas Mustonen</t>
  </si>
  <si>
    <t>Grapi</t>
  </si>
  <si>
    <t>Teo Tuominen</t>
  </si>
  <si>
    <t>Peter Siket-Szasz</t>
  </si>
  <si>
    <t>Arttu Pihkala</t>
  </si>
  <si>
    <t>Matias Mäkinen</t>
  </si>
  <si>
    <t>Johan Nyberg</t>
  </si>
  <si>
    <t>Rolands Jansons</t>
  </si>
  <si>
    <t>Jori Haataja</t>
  </si>
  <si>
    <t>Pallas</t>
  </si>
  <si>
    <t>Juha Suotmaa</t>
  </si>
  <si>
    <t>Ilia Stefanov</t>
  </si>
  <si>
    <t>Barri Kellow</t>
  </si>
  <si>
    <t>Jusef Faily</t>
  </si>
  <si>
    <t>PT75</t>
  </si>
  <si>
    <t>Petri Kantonen</t>
  </si>
  <si>
    <t>Markus Lassila</t>
  </si>
  <si>
    <t>Aarne Muchow</t>
  </si>
  <si>
    <t>Kai Blomfelt</t>
  </si>
  <si>
    <t xml:space="preserve">Maraton </t>
  </si>
  <si>
    <t>Seppo Reiman</t>
  </si>
  <si>
    <t>Annikka Lundström</t>
  </si>
  <si>
    <t>Pihla Erikson</t>
  </si>
  <si>
    <t>Peter Eriksson</t>
  </si>
  <si>
    <t>Pinja Erikson</t>
  </si>
  <si>
    <t>Tim Olsbo</t>
  </si>
  <si>
    <t>Star</t>
  </si>
  <si>
    <t>Jimi Miettinen</t>
  </si>
  <si>
    <t>Jarmo Patja</t>
  </si>
  <si>
    <t>JysRy</t>
  </si>
  <si>
    <t>Arto Kauppinen</t>
  </si>
  <si>
    <t>Pihla Eriksson</t>
  </si>
  <si>
    <t>Annikka Lundstöm</t>
  </si>
  <si>
    <t>Milla-Mari Vastavuo</t>
  </si>
  <si>
    <t>Viivi-Mari</t>
  </si>
  <si>
    <t>Viacheslav Abramov</t>
  </si>
  <si>
    <t>Toni Pitkänen</t>
  </si>
  <si>
    <t>Anton Mäkinen</t>
  </si>
  <si>
    <t>Vesamatti Riihimäki</t>
  </si>
  <si>
    <t>Antoni Kolaly</t>
  </si>
  <si>
    <t>Tauno Kara</t>
  </si>
  <si>
    <t>Kari Lehtonen</t>
  </si>
  <si>
    <t>Stefan Långström</t>
  </si>
  <si>
    <t>Antoni Kopaly</t>
  </si>
  <si>
    <t>Vesa Riihimäki</t>
  </si>
  <si>
    <t>Vesa Bäckman</t>
  </si>
  <si>
    <t>Hannu Kajander</t>
  </si>
  <si>
    <t>Stefan Longström</t>
  </si>
  <si>
    <t>Joonas Paasioksa</t>
  </si>
  <si>
    <t>TuKa</t>
  </si>
  <si>
    <t>Niko Pihajoki</t>
  </si>
  <si>
    <t>Patrik Rissanen</t>
  </si>
  <si>
    <t>TuTo</t>
  </si>
  <si>
    <t>Vesa Backman</t>
  </si>
  <si>
    <t>Marko Kareinen</t>
  </si>
  <si>
    <t>Pinja Eriksson</t>
  </si>
  <si>
    <t>Peter Erikson</t>
  </si>
  <si>
    <t>Mikhail Kantonistov</t>
  </si>
  <si>
    <t>Veikka Flemming</t>
  </si>
  <si>
    <t>Jan Nyberg</t>
  </si>
  <si>
    <t>Thomas Lundström</t>
  </si>
  <si>
    <t>Miikka O`Connor</t>
  </si>
  <si>
    <t>Kilpailun nimi</t>
  </si>
  <si>
    <t>B/C +17v joukkue SM</t>
  </si>
  <si>
    <t>Luokka</t>
  </si>
  <si>
    <t xml:space="preserve">M17 joukkue </t>
  </si>
  <si>
    <t>Pvm</t>
  </si>
  <si>
    <t>12.10.2013</t>
  </si>
  <si>
    <t>Klo 10</t>
  </si>
  <si>
    <t>RN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</si>
  <si>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</si>
  <si>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</si>
  <si>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</si>
  <si>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</si>
  <si>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</si>
  <si>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</si>
  <si>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</si>
  <si>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</si>
  <si>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</si>
  <si>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</si>
  <si>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</si>
  <si>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</si>
  <si>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</si>
  <si>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5-0</t>
  </si>
  <si>
    <t>2-4</t>
  </si>
  <si>
    <t>Klo 11.30</t>
  </si>
  <si>
    <t>1-4</t>
  </si>
  <si>
    <t>2-3</t>
  </si>
  <si>
    <t>5-2</t>
  </si>
  <si>
    <t>Klo 13</t>
  </si>
  <si>
    <t>1-2</t>
  </si>
  <si>
    <t>3-4</t>
  </si>
  <si>
    <t>5-1</t>
  </si>
  <si>
    <t>Pooli B</t>
  </si>
  <si>
    <t>Wega 2</t>
  </si>
  <si>
    <t>3-5</t>
  </si>
  <si>
    <t>5-3</t>
  </si>
  <si>
    <t>Parasta 2 joukkuetta suoraan 8 parhaan joukkoon.  (MBF ja KoKa)</t>
  </si>
  <si>
    <t>Karsintapoolien voittajat ja kakkoset 8 parhaan joukkoon.</t>
  </si>
  <si>
    <t>Karsintapoolien kolmoset ja neloset pelaavat karsinnan pääsystä 8 parhaan joukkoon</t>
  </si>
  <si>
    <t>Klo 14</t>
  </si>
  <si>
    <t>Jatkokarsinta</t>
  </si>
  <si>
    <t>Pooli A 3 – B 4</t>
  </si>
  <si>
    <t>Pooli A 4 -  B 3</t>
  </si>
  <si>
    <t>Klo 15.30</t>
  </si>
  <si>
    <t>A3-B4 häviäjä vastaan A4-B3 häviäjä sijoista 9.-10.</t>
  </si>
  <si>
    <t>sunnuntai</t>
  </si>
  <si>
    <t>Klo 9.30</t>
  </si>
  <si>
    <t>Cup 1. kierros</t>
  </si>
  <si>
    <t>KILPAILU</t>
  </si>
  <si>
    <t>junnu sm</t>
  </si>
  <si>
    <t>Suomen Pöytätennisliitto - SPTL</t>
  </si>
  <si>
    <t>JÄRJESTÄJÄ</t>
  </si>
  <si>
    <t>sptl</t>
  </si>
  <si>
    <t>JOUKKUEOTTELUN PÖYTÄKIRJA</t>
  </si>
  <si>
    <t>LUOKKA</t>
  </si>
  <si>
    <t>mj-17 joukkue</t>
  </si>
  <si>
    <t>3-pelaajan joukkueille</t>
  </si>
  <si>
    <t>Päivämäärä</t>
  </si>
  <si>
    <t>Klo</t>
  </si>
  <si>
    <t>Täytä joukkuenimi ja pelaajanimet kokonaan</t>
  </si>
  <si>
    <t>Koti</t>
  </si>
  <si>
    <t>Vieras</t>
  </si>
  <si>
    <t>A</t>
  </si>
  <si>
    <t>X</t>
  </si>
  <si>
    <t>Aleksi Veini</t>
  </si>
  <si>
    <t>Y</t>
  </si>
  <si>
    <t>Rolands Janssons</t>
  </si>
  <si>
    <t>Z</t>
  </si>
  <si>
    <t>Erik Holmberg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</si>
  <si>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</si>
  <si>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</si>
  <si>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</si>
  <si>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</si>
  <si>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</si>
  <si>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</si>
  <si>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</si>
  <si>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</si>
  <si>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</si>
  <si>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</si>
  <si>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</si>
  <si>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</si>
  <si>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B-X</t>
  </si>
  <si>
    <t>A-Z</t>
  </si>
  <si>
    <t>C-Y</t>
  </si>
  <si>
    <t>B-Z</t>
  </si>
  <si>
    <t>C-X</t>
  </si>
  <si>
    <t>A-Y</t>
  </si>
  <si>
    <t>Tulos</t>
  </si>
  <si>
    <t>Allekirjoitukset</t>
  </si>
  <si>
    <t>Kotijoukkue</t>
  </si>
  <si>
    <t>Vierasjoukkue</t>
  </si>
  <si>
    <t>Voittaja</t>
  </si>
  <si>
    <t>Kai Hartzell</t>
  </si>
  <si>
    <t>Tip -70</t>
  </si>
  <si>
    <t>Topi Ruotslainen</t>
  </si>
  <si>
    <t>Patrick Rissanen</t>
  </si>
  <si>
    <t>Otto Pönninen</t>
  </si>
  <si>
    <t xml:space="preserve">3 </t>
  </si>
  <si>
    <t>Gustav Söderholm</t>
  </si>
  <si>
    <t>Miikka O`connor</t>
  </si>
  <si>
    <t>Max Soult</t>
  </si>
  <si>
    <t>Miro Seitz</t>
  </si>
  <si>
    <t>B/C 17 v joukkue SM</t>
  </si>
  <si>
    <t>17 pojat joukkue CUP</t>
  </si>
  <si>
    <t>13.10.2013</t>
  </si>
  <si>
    <t xml:space="preserve">MBF 1 </t>
  </si>
  <si>
    <t>A3/B4</t>
  </si>
  <si>
    <t>5 – 0</t>
  </si>
  <si>
    <t>A2</t>
  </si>
  <si>
    <t xml:space="preserve">5 – 0 </t>
  </si>
  <si>
    <t>B1</t>
  </si>
  <si>
    <t>5 – 2</t>
  </si>
  <si>
    <t>A1</t>
  </si>
  <si>
    <t>5 – 1</t>
  </si>
  <si>
    <t>B2</t>
  </si>
  <si>
    <t>B3/A4</t>
  </si>
  <si>
    <t>Koka</t>
  </si>
  <si>
    <t>wo</t>
  </si>
  <si>
    <t>Sijat 5-8</t>
  </si>
  <si>
    <t>MBF/A3/B4</t>
  </si>
  <si>
    <t>B1/A2</t>
  </si>
  <si>
    <t>TiP-70</t>
  </si>
  <si>
    <t>A1/B2</t>
  </si>
  <si>
    <t>B3/A4/KoKa</t>
  </si>
  <si>
    <t>Sijat 7-8.</t>
  </si>
  <si>
    <t>Häviäjät</t>
  </si>
  <si>
    <t>yläpuolelta</t>
  </si>
  <si>
    <t>BC+17 v joukkue SM 2013</t>
  </si>
  <si>
    <t>N17 joukkue</t>
  </si>
  <si>
    <t>Klo 09.30</t>
  </si>
  <si>
    <t>2182</t>
  </si>
  <si>
    <t>2093</t>
  </si>
  <si>
    <t>1905</t>
  </si>
  <si>
    <t>0</t>
  </si>
  <si>
    <t xml:space="preserve">5 </t>
  </si>
  <si>
    <t>1.kierros</t>
  </si>
  <si>
    <t>09.30</t>
  </si>
  <si>
    <t>3-0</t>
  </si>
  <si>
    <t>2. kierros</t>
  </si>
  <si>
    <t>10.30</t>
  </si>
  <si>
    <t>2-5</t>
  </si>
  <si>
    <t>3. kierros</t>
  </si>
  <si>
    <t>11.45</t>
  </si>
  <si>
    <t>1-5</t>
  </si>
  <si>
    <t>4. kierros</t>
  </si>
  <si>
    <t>13.00</t>
  </si>
  <si>
    <t>4-5</t>
  </si>
  <si>
    <t>5. kierros</t>
  </si>
  <si>
    <t>14.45</t>
  </si>
  <si>
    <t>Suomen Pöytätennisliitto</t>
  </si>
  <si>
    <t>juniori SM</t>
  </si>
  <si>
    <t>Joukkuepöytäkirja</t>
  </si>
  <si>
    <t>2-pelaajan joukkueille</t>
  </si>
  <si>
    <t>NJ-17 joukkue</t>
  </si>
  <si>
    <t>PÄIVÄ</t>
  </si>
  <si>
    <t xml:space="preserve"> klo</t>
  </si>
  <si>
    <t>Joukkue ja pelaajanimet kokonaan</t>
  </si>
  <si>
    <t>Annika Lundström</t>
  </si>
  <si>
    <t>Nelinpelin pelaajat</t>
  </si>
  <si>
    <t>Vain erien jäännöspisteet (-0 vaatii eteen tekstimuotoilupilkun ')</t>
  </si>
  <si>
    <t>OTTELUT</t>
  </si>
  <si>
    <t>Nelinp</t>
  </si>
  <si>
    <t>Parpi</t>
  </si>
  <si>
    <t>uu</t>
  </si>
  <si>
    <t xml:space="preserve">B NP </t>
  </si>
  <si>
    <t>Pooli 1</t>
  </si>
  <si>
    <t>Petri Kantonen/Markus Lassila</t>
  </si>
  <si>
    <t>Sami Hattunen/Markku Uimi</t>
  </si>
  <si>
    <t>11-9</t>
  </si>
  <si>
    <t>11-7</t>
  </si>
  <si>
    <t>11-8</t>
  </si>
  <si>
    <t>9-11</t>
  </si>
  <si>
    <t>3-2</t>
  </si>
  <si>
    <t>3-1</t>
  </si>
  <si>
    <t>Pooli 2</t>
  </si>
  <si>
    <t>Hannu Kajander/Vesa Bäckman</t>
  </si>
  <si>
    <t>TuTo/JPT</t>
  </si>
  <si>
    <t>Seppo Reiman/Kai Blomfelt</t>
  </si>
  <si>
    <t>Wega/Maraton</t>
  </si>
  <si>
    <t>Timo Moberg/Jan Forsman</t>
  </si>
  <si>
    <t>TuPy/KSF</t>
  </si>
  <si>
    <t>5-11</t>
  </si>
  <si>
    <t>3-11</t>
  </si>
  <si>
    <t>11-6</t>
  </si>
  <si>
    <t>8-11</t>
  </si>
  <si>
    <t>11-3</t>
  </si>
  <si>
    <t>2-11</t>
  </si>
  <si>
    <t>11-5</t>
  </si>
  <si>
    <t>11-13</t>
  </si>
  <si>
    <t>Pooli 3</t>
  </si>
  <si>
    <t>Tauno Kara/Kari Lehtonen</t>
  </si>
  <si>
    <t>Pinja Eriksson/Peter Eriksson</t>
  </si>
  <si>
    <t>Leif Huttunen/Kari Leskinen</t>
  </si>
  <si>
    <t>13-11</t>
  </si>
  <si>
    <t>7-11</t>
  </si>
  <si>
    <t>10-12</t>
  </si>
  <si>
    <t>Pooli 4</t>
  </si>
  <si>
    <t>Tobias Simola/Stefan Langström</t>
  </si>
  <si>
    <t>Ilja Stefanov/Barri Kellow</t>
  </si>
  <si>
    <t>Rolands Jansson/Johan Nyberg</t>
  </si>
  <si>
    <t>MBF/PT Espoo</t>
  </si>
  <si>
    <t>11-4</t>
  </si>
  <si>
    <t>1-11</t>
  </si>
  <si>
    <t>Pooli 5</t>
  </si>
  <si>
    <t>Jimi Miettinen/Otto Boije</t>
  </si>
  <si>
    <t>KuPTS/PT Espoo</t>
  </si>
  <si>
    <t>Terho Pitkänen/Tatu Pitkänen</t>
  </si>
  <si>
    <t>Victor Miller/Viatcheslav Abramov</t>
  </si>
  <si>
    <t>Kai Tammela/Vesa Vanhala</t>
  </si>
  <si>
    <t>SiSu</t>
  </si>
  <si>
    <t>6-11</t>
  </si>
  <si>
    <t>11-2</t>
  </si>
  <si>
    <t>16-14</t>
  </si>
  <si>
    <t>12-10</t>
  </si>
  <si>
    <t>Pooli 6</t>
  </si>
  <si>
    <t>Jarmo Patja/Arto Kauppinen</t>
  </si>
  <si>
    <t>Vesa Välimäki/Veikko Holm</t>
  </si>
  <si>
    <t>Joonas Kivimäki/Ilmari Järvenpää</t>
  </si>
  <si>
    <t>PT Espoo/MBF</t>
  </si>
  <si>
    <t>4-11</t>
  </si>
  <si>
    <t>Pooli 7</t>
  </si>
  <si>
    <t>Vesa-Matti Riihimäki/Antoni Kolaly</t>
  </si>
  <si>
    <t>HarSPO/Vana</t>
  </si>
  <si>
    <t>Pihla Eriksson/Annika Lundström</t>
  </si>
  <si>
    <t>Henry Heikkerö/Tapio Ojansivu</t>
  </si>
  <si>
    <t>TTC Boom/TuPy</t>
  </si>
  <si>
    <t>Ville Husu/Mika Kotoluoto</t>
  </si>
  <si>
    <t>15-17</t>
  </si>
  <si>
    <t>13-15</t>
  </si>
  <si>
    <t>Pooli 8</t>
  </si>
  <si>
    <t>Toni Pitkänen/Anton Mäkinen</t>
  </si>
  <si>
    <t>Juha Suotmaa/Jori Haataja</t>
  </si>
  <si>
    <t>Viivi-Mari Vastavuo/Milla-Mari Vastavuo</t>
  </si>
  <si>
    <t>Igor Zelenski/Alexey Vyskubov</t>
  </si>
  <si>
    <t>LrTU/PT Espoo</t>
  </si>
  <si>
    <t>12-14</t>
  </si>
  <si>
    <t>B-NP jako</t>
  </si>
  <si>
    <t>P1.1</t>
  </si>
  <si>
    <t>P2.2</t>
  </si>
  <si>
    <t>9,9,-8,10</t>
  </si>
  <si>
    <t>P8.2</t>
  </si>
  <si>
    <t>-9,-9,10,6,3</t>
  </si>
  <si>
    <t>P6.1</t>
  </si>
  <si>
    <t>JysRy/</t>
  </si>
  <si>
    <t>3,-10,1,7</t>
  </si>
  <si>
    <t>P7.1</t>
  </si>
  <si>
    <t>Vesa-Matti Riihimäki/Antoni Kopaly</t>
  </si>
  <si>
    <t>6,-10,6,3,3</t>
  </si>
  <si>
    <t>P5.2</t>
  </si>
  <si>
    <t>8,-9,11,6</t>
  </si>
  <si>
    <t>P4.2</t>
  </si>
  <si>
    <t>Rolands Janssons/Johan Nyberg</t>
  </si>
  <si>
    <t>12,6,6</t>
  </si>
  <si>
    <t>P3.1</t>
  </si>
  <si>
    <t xml:space="preserve">MBF </t>
  </si>
  <si>
    <t>6,7,11</t>
  </si>
  <si>
    <t>6,4,-9,5</t>
  </si>
  <si>
    <t>P4.1</t>
  </si>
  <si>
    <t>P7.2</t>
  </si>
  <si>
    <t>8,6,7</t>
  </si>
  <si>
    <t>P1.2</t>
  </si>
  <si>
    <t>-4,8,8,7</t>
  </si>
  <si>
    <t>P8.1</t>
  </si>
  <si>
    <t>5,10,-6,11</t>
  </si>
  <si>
    <t>P5.1</t>
  </si>
  <si>
    <t>-9,1,5,10</t>
  </si>
  <si>
    <t>P3.2</t>
  </si>
  <si>
    <t xml:space="preserve">JysRy </t>
  </si>
  <si>
    <t>3,-9,5,9</t>
  </si>
  <si>
    <t>P6.2</t>
  </si>
  <si>
    <t>-9,-8,2,9,7</t>
  </si>
  <si>
    <t>P2.1</t>
  </si>
  <si>
    <t>9,8,10</t>
  </si>
  <si>
    <t xml:space="preserve">C NP </t>
  </si>
  <si>
    <t>Pentti Vihervaara/ Lauri Miettinen</t>
  </si>
  <si>
    <t>Markku Uimi/Mika Kotoluoto</t>
  </si>
  <si>
    <t>MPS/SiSu</t>
  </si>
  <si>
    <t>Pirkko Virtamo/Petri Rantanan</t>
  </si>
  <si>
    <t>Toni Nättilä/Pertti Mäkinen</t>
  </si>
  <si>
    <t>0-3</t>
  </si>
  <si>
    <t>Tapio Ojansivu/Vesa Välimäki</t>
  </si>
  <si>
    <t>TuPy/PT 75</t>
  </si>
  <si>
    <t>Leif Huttunen/Kaukko Sitonen</t>
  </si>
  <si>
    <t>Vesa Vanhala/Kai Tammela</t>
  </si>
  <si>
    <t>Victor Miller/Alexei Titievski</t>
  </si>
  <si>
    <t>Spinni/MPTS-13</t>
  </si>
  <si>
    <t>14-12</t>
  </si>
  <si>
    <t>15-13</t>
  </si>
  <si>
    <t>Jyrki Pikkarainen/Jarmo Ruotsala</t>
  </si>
  <si>
    <t>Alexey Vyskubov/Igor Zelenski</t>
  </si>
  <si>
    <t>PT Espoo/ LrTu</t>
  </si>
  <si>
    <t>Johan Holmèn/Jan Forsman</t>
  </si>
  <si>
    <t>Veeti Valasti/Miro Seitz</t>
  </si>
  <si>
    <t>Teuvo Nisula/Jari Auvinen</t>
  </si>
  <si>
    <t>Juha Mustonen/Hannu Uuskivi</t>
  </si>
  <si>
    <t>Ossi Vesaluoma/Matti Vesaluoma</t>
  </si>
  <si>
    <t>Maris Janssons/Hannu Pajula</t>
  </si>
  <si>
    <t>Veikko Koskinen/Lauri Saukko</t>
  </si>
  <si>
    <t>HaTe/PT 2000</t>
  </si>
  <si>
    <t>Ville Husu/Vesa Haapasalo</t>
  </si>
  <si>
    <t>Petri Hakkarainen/Kimmo Heikkinen</t>
  </si>
  <si>
    <t>Jyrki Virtanen/Toivo Ridal</t>
  </si>
  <si>
    <t>Häki/Atlas</t>
  </si>
  <si>
    <t>14-16</t>
  </si>
  <si>
    <t>C-NP jatjo</t>
  </si>
  <si>
    <t>2,-11,11,9</t>
  </si>
  <si>
    <t>Juha Mustonen/Hannu Uusikivi</t>
  </si>
  <si>
    <t>8,7,5</t>
  </si>
  <si>
    <t>2,10,9</t>
  </si>
  <si>
    <t>6,6,9</t>
  </si>
  <si>
    <t>9,-7,9,-5,9</t>
  </si>
  <si>
    <t>3,4,8</t>
  </si>
  <si>
    <t>PT Espoo/LrTu</t>
  </si>
  <si>
    <t>5,4,6</t>
  </si>
  <si>
    <t>Tapio Ojansivu /Vesa Välimäki</t>
  </si>
  <si>
    <t>6,8,8</t>
  </si>
  <si>
    <t>9,9,-9,5</t>
  </si>
  <si>
    <t>TuPy/PT-75</t>
  </si>
  <si>
    <t>BC +17 v joukkue SM 2013</t>
  </si>
  <si>
    <t>B kaksinpeli</t>
  </si>
  <si>
    <t>Pöytä 1</t>
  </si>
  <si>
    <t>Pöytä 2</t>
  </si>
  <si>
    <t>TTC Boom</t>
  </si>
  <si>
    <t>11-1</t>
  </si>
  <si>
    <t>Pöytä 3</t>
  </si>
  <si>
    <t>Victor Miller</t>
  </si>
  <si>
    <t>Pöytä 4</t>
  </si>
  <si>
    <t>Viatcheslav Abramov</t>
  </si>
  <si>
    <t>w.o Ojansivu antaa w.o</t>
  </si>
  <si>
    <t>Pöytä 13</t>
  </si>
  <si>
    <t>Pöytä 14</t>
  </si>
  <si>
    <t>Pöytä 15</t>
  </si>
  <si>
    <t>Pöytä 16</t>
  </si>
  <si>
    <t>Ilja Stefanov</t>
  </si>
  <si>
    <t>Pöytä 17</t>
  </si>
  <si>
    <t>Pooli 9</t>
  </si>
  <si>
    <t>LrTu</t>
  </si>
  <si>
    <t>17-19</t>
  </si>
  <si>
    <t>Pöytä 18</t>
  </si>
  <si>
    <t>Pooli 10</t>
  </si>
  <si>
    <t>Pöytä 19</t>
  </si>
  <si>
    <t>Pooli 11</t>
  </si>
  <si>
    <t>Joonas Pasioksa</t>
  </si>
  <si>
    <t>Välimäki antaa w.o.</t>
  </si>
  <si>
    <t>Pöytä 20</t>
  </si>
  <si>
    <t>Pooli 12</t>
  </si>
  <si>
    <t>Stefan Langström</t>
  </si>
  <si>
    <t>Yusef Faily</t>
  </si>
  <si>
    <t>Pöytä 21</t>
  </si>
  <si>
    <t>Pooli 13</t>
  </si>
  <si>
    <t xml:space="preserve">Veikko Holm </t>
  </si>
  <si>
    <t>17-15</t>
  </si>
  <si>
    <t>Pöytä 22</t>
  </si>
  <si>
    <t>Pooli 14</t>
  </si>
  <si>
    <t>PT 2000</t>
  </si>
  <si>
    <t>Pöytä 23</t>
  </si>
  <si>
    <t>Pooli 15</t>
  </si>
  <si>
    <t>Sergey Moisseev</t>
  </si>
  <si>
    <t>Pöytä 24</t>
  </si>
  <si>
    <t>Pooli 16</t>
  </si>
  <si>
    <t>19-17</t>
  </si>
  <si>
    <t xml:space="preserve">11-1 </t>
  </si>
  <si>
    <t>Pöytä 5</t>
  </si>
  <si>
    <t>Pooli 17</t>
  </si>
  <si>
    <t>B kaksinpeli jatko</t>
  </si>
  <si>
    <t xml:space="preserve">Peter Eriksson </t>
  </si>
  <si>
    <t>-6,11,8,8</t>
  </si>
  <si>
    <t>P16.2</t>
  </si>
  <si>
    <t>P12.2</t>
  </si>
  <si>
    <t>6,9,7</t>
  </si>
  <si>
    <t>5,-4,7,10</t>
  </si>
  <si>
    <t>P14.1</t>
  </si>
  <si>
    <t>4,6,10</t>
  </si>
  <si>
    <t>P10.1</t>
  </si>
  <si>
    <t>8,-8,5,4</t>
  </si>
  <si>
    <t>P11.2</t>
  </si>
  <si>
    <t>-6,8,10,7</t>
  </si>
  <si>
    <t>-12,10,8,-13,9</t>
  </si>
  <si>
    <t>Jussi Mäkela</t>
  </si>
  <si>
    <t>5,-9,7,7,</t>
  </si>
  <si>
    <t>Sami Huttunen</t>
  </si>
  <si>
    <t>7,10,6</t>
  </si>
  <si>
    <t>8,-7,9,5</t>
  </si>
  <si>
    <t>P15.2</t>
  </si>
  <si>
    <t>-11,6,8,-9,5</t>
  </si>
  <si>
    <t>-10,8,-10,10,11</t>
  </si>
  <si>
    <t>P17.1</t>
  </si>
  <si>
    <t>6,8,6</t>
  </si>
  <si>
    <t>P13.1</t>
  </si>
  <si>
    <t>4,8,3</t>
  </si>
  <si>
    <t>P9.2</t>
  </si>
  <si>
    <t>10,-8,7,8</t>
  </si>
  <si>
    <t>10,8,8</t>
  </si>
  <si>
    <t>-3,5,8,10</t>
  </si>
  <si>
    <t>-8,9,13,4</t>
  </si>
  <si>
    <t>-4,5,8,-3,8</t>
  </si>
  <si>
    <t>4,-5,9,-6,11</t>
  </si>
  <si>
    <t>P9.1</t>
  </si>
  <si>
    <t>2,7,9</t>
  </si>
  <si>
    <t>6,-6,8,7</t>
  </si>
  <si>
    <t>P12.1</t>
  </si>
  <si>
    <t>P10.2</t>
  </si>
  <si>
    <t>8,9,1</t>
  </si>
  <si>
    <t>P11.1</t>
  </si>
  <si>
    <t>P17.2</t>
  </si>
  <si>
    <t>10,6,-4,9</t>
  </si>
  <si>
    <t>6,11,10</t>
  </si>
  <si>
    <t>4,-9,9,-9,8</t>
  </si>
  <si>
    <t>P14.2</t>
  </si>
  <si>
    <t>-9,8,11,6</t>
  </si>
  <si>
    <t>8,-5,8,7</t>
  </si>
  <si>
    <t>P16.1</t>
  </si>
  <si>
    <t>9,9,5</t>
  </si>
  <si>
    <t>P15.1</t>
  </si>
  <si>
    <t>Vesa-Matti Riihimäki</t>
  </si>
  <si>
    <t>5,7,5</t>
  </si>
  <si>
    <t>P13.2</t>
  </si>
  <si>
    <t>-5,5,4,5</t>
  </si>
  <si>
    <t>-12,4,3,6</t>
  </si>
  <si>
    <t>C Kaksinpeli</t>
  </si>
  <si>
    <t>12.30</t>
  </si>
  <si>
    <t>HäKi</t>
  </si>
  <si>
    <t>3 – 3</t>
  </si>
  <si>
    <t>3 – 4</t>
  </si>
  <si>
    <t xml:space="preserve">4 – 4 </t>
  </si>
  <si>
    <t xml:space="preserve">Juha Mustonen </t>
  </si>
  <si>
    <t>Johan Holmèn</t>
  </si>
  <si>
    <t>Sergei Moisseev</t>
  </si>
  <si>
    <t>4 – 3</t>
  </si>
  <si>
    <t>4 – 4</t>
  </si>
  <si>
    <t>Maris Janssons</t>
  </si>
  <si>
    <t xml:space="preserve">3 – 4 </t>
  </si>
  <si>
    <t>Pöytä 9</t>
  </si>
  <si>
    <t>Pöytä 10</t>
  </si>
  <si>
    <t>18-16</t>
  </si>
  <si>
    <t>Pöytä 11</t>
  </si>
  <si>
    <t>Pöytä 12</t>
  </si>
  <si>
    <t>Kaukko Siitonen</t>
  </si>
  <si>
    <t>C Kaksinpeli jatko</t>
  </si>
  <si>
    <t>8,-7,10,10</t>
  </si>
  <si>
    <t>8,-9,10,-9,7</t>
  </si>
  <si>
    <t>11,9,7</t>
  </si>
  <si>
    <t>3,7,-4,-7,13</t>
  </si>
  <si>
    <t>5,9,4</t>
  </si>
  <si>
    <t>-8,-7,15,6,8</t>
  </si>
  <si>
    <t>9,-6,7,-8,9</t>
  </si>
  <si>
    <t>7,-12,9,9</t>
  </si>
  <si>
    <t>-7,4,4,6</t>
  </si>
  <si>
    <t>4,-5,5,6</t>
  </si>
  <si>
    <t>11,9,-2,-11,9</t>
  </si>
  <si>
    <t>-6,-8,10,9,9</t>
  </si>
  <si>
    <t>7,9,7</t>
  </si>
  <si>
    <t>6,4,4</t>
  </si>
  <si>
    <t>10,-9,9,3</t>
  </si>
  <si>
    <t>7,-8,4,6</t>
  </si>
  <si>
    <t>6,-7,-5,7,-13</t>
  </si>
  <si>
    <t>7,-5,7,-8,10</t>
  </si>
  <si>
    <t>10,10,-5,-8,4</t>
  </si>
  <si>
    <t>Hannu Uusikuvi</t>
  </si>
  <si>
    <t>3,6,-4,4</t>
  </si>
  <si>
    <t>4,8,-4,5</t>
  </si>
  <si>
    <t>6,7,9</t>
  </si>
  <si>
    <t>5,4,-5,10</t>
  </si>
  <si>
    <t>-6,8,8,1</t>
  </si>
  <si>
    <t>9,-7,12,8</t>
  </si>
  <si>
    <t>7,7,5</t>
  </si>
  <si>
    <t>-9,4,6,4</t>
  </si>
  <si>
    <t>11,-7,10,-8,6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</si>
</sst>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HH:MM"/>
    <numFmt numFmtId="168" formatCode="0.00"/>
    <numFmt numFmtId="169" formatCode="0_)"/>
    <numFmt numFmtId="170" formatCode="DD/MM/YY"/>
    <numFmt numFmtId="171" formatCode="DD\.MM\.YYYY"/>
  </numFmts>
  <fonts count="15">
    <font>
      <sz val="11"/>
      <color indexed="8"/>
      <name val="Arial"/>
      <family val="2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32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1" fillId="2" borderId="0" xfId="0" applyNumberFormat="1" applyFont="1" applyFill="1" applyBorder="1" applyAlignment="1" applyProtection="1">
      <alignment horizontal="left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2" xfId="0" applyFont="1" applyBorder="1" applyAlignment="1">
      <alignment/>
    </xf>
    <xf numFmtId="165" fontId="1" fillId="0" borderId="3" xfId="0" applyNumberFormat="1" applyFont="1" applyFill="1" applyBorder="1" applyAlignment="1" applyProtection="1">
      <alignment horizontal="left"/>
      <protection/>
    </xf>
    <xf numFmtId="165" fontId="2" fillId="0" borderId="4" xfId="0" applyNumberFormat="1" applyFont="1" applyFill="1" applyBorder="1" applyAlignment="1" applyProtection="1">
      <alignment horizontal="left"/>
      <protection/>
    </xf>
    <xf numFmtId="165" fontId="2" fillId="0" borderId="5" xfId="0" applyNumberFormat="1" applyFont="1" applyFill="1" applyBorder="1" applyAlignment="1" applyProtection="1">
      <alignment horizontal="left"/>
      <protection/>
    </xf>
    <xf numFmtId="165" fontId="2" fillId="0" borderId="6" xfId="0" applyNumberFormat="1" applyFont="1" applyFill="1" applyBorder="1" applyAlignment="1" applyProtection="1">
      <alignment horizontal="left"/>
      <protection/>
    </xf>
    <xf numFmtId="165" fontId="1" fillId="0" borderId="7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5" fontId="4" fillId="0" borderId="8" xfId="0" applyNumberFormat="1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left"/>
      <protection/>
    </xf>
    <xf numFmtId="165" fontId="4" fillId="0" borderId="9" xfId="0" applyNumberFormat="1" applyFont="1" applyFill="1" applyBorder="1" applyAlignment="1" applyProtection="1">
      <alignment horizontal="left"/>
      <protection/>
    </xf>
    <xf numFmtId="165" fontId="4" fillId="0" borderId="10" xfId="0" applyNumberFormat="1" applyFont="1" applyFill="1" applyBorder="1" applyAlignment="1" applyProtection="1">
      <alignment horizontal="left"/>
      <protection/>
    </xf>
    <xf numFmtId="165" fontId="4" fillId="0" borderId="11" xfId="0" applyNumberFormat="1" applyFont="1" applyFill="1" applyBorder="1" applyAlignment="1" applyProtection="1">
      <alignment horizontal="left"/>
      <protection/>
    </xf>
    <xf numFmtId="165" fontId="4" fillId="0" borderId="12" xfId="0" applyNumberFormat="1" applyFont="1" applyFill="1" applyBorder="1" applyAlignment="1" applyProtection="1">
      <alignment horizontal="left"/>
      <protection/>
    </xf>
    <xf numFmtId="165" fontId="1" fillId="0" borderId="13" xfId="20" applyNumberFormat="1" applyFont="1" applyFill="1" applyBorder="1" applyAlignment="1" applyProtection="1">
      <alignment horizontal="left"/>
      <protection/>
    </xf>
    <xf numFmtId="165" fontId="1" fillId="0" borderId="14" xfId="20" applyNumberFormat="1" applyFont="1" applyFill="1" applyBorder="1" applyAlignment="1" applyProtection="1">
      <alignment horizontal="left"/>
      <protection/>
    </xf>
    <xf numFmtId="165" fontId="4" fillId="0" borderId="0" xfId="20" applyNumberFormat="1" applyFont="1" applyFill="1" applyBorder="1" applyAlignment="1" applyProtection="1">
      <alignment horizontal="left"/>
      <protection/>
    </xf>
    <xf numFmtId="165" fontId="5" fillId="0" borderId="15" xfId="20" applyNumberFormat="1" applyFont="1" applyFill="1" applyBorder="1" applyAlignment="1" applyProtection="1">
      <alignment horizontal="left"/>
      <protection/>
    </xf>
    <xf numFmtId="165" fontId="5" fillId="0" borderId="7" xfId="20" applyNumberFormat="1" applyFont="1" applyFill="1" applyBorder="1" applyAlignment="1" applyProtection="1">
      <alignment horizontal="left"/>
      <protection/>
    </xf>
    <xf numFmtId="165" fontId="5" fillId="0" borderId="0" xfId="20" applyNumberFormat="1" applyFont="1" applyFill="1" applyBorder="1" applyAlignment="1" applyProtection="1">
      <alignment horizontal="left"/>
      <protection/>
    </xf>
    <xf numFmtId="164" fontId="5" fillId="0" borderId="15" xfId="20" applyNumberFormat="1" applyFont="1" applyFill="1" applyBorder="1" applyAlignment="1" applyProtection="1">
      <alignment horizontal="left"/>
      <protection/>
    </xf>
    <xf numFmtId="165" fontId="5" fillId="0" borderId="16" xfId="20" applyNumberFormat="1" applyFont="1" applyFill="1" applyBorder="1" applyAlignment="1" applyProtection="1">
      <alignment horizontal="left"/>
      <protection/>
    </xf>
    <xf numFmtId="165" fontId="5" fillId="0" borderId="14" xfId="20" applyNumberFormat="1" applyFont="1" applyFill="1" applyBorder="1" applyAlignment="1" applyProtection="1">
      <alignment horizontal="left"/>
      <protection/>
    </xf>
    <xf numFmtId="165" fontId="5" fillId="0" borderId="13" xfId="20" applyNumberFormat="1" applyFont="1" applyFill="1" applyBorder="1" applyAlignment="1" applyProtection="1">
      <alignment horizontal="left"/>
      <protection/>
    </xf>
    <xf numFmtId="165" fontId="5" fillId="0" borderId="3" xfId="20" applyNumberFormat="1" applyFont="1" applyFill="1" applyBorder="1" applyAlignment="1" applyProtection="1">
      <alignment horizontal="left"/>
      <protection/>
    </xf>
    <xf numFmtId="164" fontId="5" fillId="0" borderId="0" xfId="20" applyNumberFormat="1" applyFont="1" applyFill="1" applyBorder="1" applyAlignment="1" applyProtection="1">
      <alignment horizontal="left"/>
      <protection/>
    </xf>
    <xf numFmtId="165" fontId="5" fillId="0" borderId="0" xfId="20" applyNumberFormat="1" applyFont="1" applyFill="1" applyBorder="1" applyAlignment="1" applyProtection="1">
      <alignment horizontal="center"/>
      <protection/>
    </xf>
    <xf numFmtId="164" fontId="5" fillId="0" borderId="15" xfId="20" applyNumberFormat="1" applyFont="1" applyFill="1" applyBorder="1" applyAlignment="1" applyProtection="1">
      <alignment horizontal="right"/>
      <protection/>
    </xf>
    <xf numFmtId="164" fontId="6" fillId="0" borderId="17" xfId="0" applyFont="1" applyBorder="1" applyAlignment="1" applyProtection="1">
      <alignment/>
      <protection/>
    </xf>
    <xf numFmtId="164" fontId="0" fillId="0" borderId="17" xfId="0" applyBorder="1" applyAlignment="1">
      <alignment/>
    </xf>
    <xf numFmtId="164" fontId="0" fillId="0" borderId="17" xfId="0" applyBorder="1" applyAlignment="1" applyProtection="1">
      <alignment/>
      <protection/>
    </xf>
    <xf numFmtId="164" fontId="3" fillId="0" borderId="18" xfId="0" applyFont="1" applyFill="1" applyBorder="1" applyAlignment="1" applyProtection="1">
      <alignment horizontal="left" indent="1"/>
      <protection/>
    </xf>
    <xf numFmtId="164" fontId="7" fillId="4" borderId="19" xfId="0" applyFont="1" applyFill="1" applyBorder="1" applyAlignment="1" applyProtection="1">
      <alignment horizontal="left" indent="2"/>
      <protection locked="0"/>
    </xf>
    <xf numFmtId="164" fontId="6" fillId="0" borderId="0" xfId="0" applyFont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0" fillId="0" borderId="0" xfId="0" applyBorder="1" applyAlignment="1" applyProtection="1">
      <alignment/>
      <protection/>
    </xf>
    <xf numFmtId="164" fontId="3" fillId="0" borderId="20" xfId="0" applyFont="1" applyFill="1" applyBorder="1" applyAlignment="1" applyProtection="1">
      <alignment horizontal="left" indent="1"/>
      <protection/>
    </xf>
    <xf numFmtId="166" fontId="8" fillId="4" borderId="21" xfId="0" applyNumberFormat="1" applyFont="1" applyFill="1" applyBorder="1" applyAlignment="1" applyProtection="1">
      <alignment horizontal="left" indent="2"/>
      <protection/>
    </xf>
    <xf numFmtId="164" fontId="0" fillId="0" borderId="0" xfId="0" applyBorder="1" applyAlignment="1">
      <alignment/>
    </xf>
    <xf numFmtId="164" fontId="3" fillId="0" borderId="20" xfId="0" applyFont="1" applyBorder="1" applyAlignment="1">
      <alignment horizontal="center"/>
    </xf>
    <xf numFmtId="164" fontId="7" fillId="4" borderId="21" xfId="0" applyFont="1" applyFill="1" applyBorder="1" applyAlignment="1">
      <alignment horizontal="left" indent="2"/>
    </xf>
    <xf numFmtId="164" fontId="9" fillId="0" borderId="0" xfId="0" applyFont="1" applyBorder="1" applyAlignment="1" applyProtection="1">
      <alignment/>
      <protection/>
    </xf>
    <xf numFmtId="164" fontId="1" fillId="0" borderId="0" xfId="0" applyFont="1" applyAlignment="1">
      <alignment/>
    </xf>
    <xf numFmtId="164" fontId="3" fillId="0" borderId="22" xfId="0" applyFont="1" applyFill="1" applyBorder="1" applyAlignment="1" applyProtection="1">
      <alignment horizontal="left" indent="1"/>
      <protection/>
    </xf>
    <xf numFmtId="166" fontId="8" fillId="4" borderId="23" xfId="0" applyNumberFormat="1" applyFont="1" applyFill="1" applyBorder="1" applyAlignment="1" applyProtection="1">
      <alignment horizontal="left" indent="2"/>
      <protection locked="0"/>
    </xf>
    <xf numFmtId="164" fontId="3" fillId="0" borderId="23" xfId="0" applyFont="1" applyFill="1" applyBorder="1" applyAlignment="1">
      <alignment horizontal="center"/>
    </xf>
    <xf numFmtId="167" fontId="7" fillId="4" borderId="24" xfId="0" applyNumberFormat="1" applyFont="1" applyFill="1" applyBorder="1" applyAlignment="1">
      <alignment horizontal="left" indent="2"/>
    </xf>
    <xf numFmtId="164" fontId="10" fillId="0" borderId="0" xfId="0" applyFont="1" applyBorder="1" applyAlignment="1" applyProtection="1">
      <alignment/>
      <protection/>
    </xf>
    <xf numFmtId="164" fontId="3" fillId="0" borderId="13" xfId="0" applyFont="1" applyBorder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3" xfId="0" applyBorder="1" applyAlignment="1">
      <alignment/>
    </xf>
    <xf numFmtId="164" fontId="0" fillId="0" borderId="25" xfId="0" applyBorder="1" applyAlignment="1">
      <alignment/>
    </xf>
    <xf numFmtId="168" fontId="3" fillId="0" borderId="26" xfId="0" applyNumberFormat="1" applyFont="1" applyFill="1" applyBorder="1" applyAlignment="1">
      <alignment horizontal="center" vertical="center"/>
    </xf>
    <xf numFmtId="164" fontId="7" fillId="4" borderId="26" xfId="0" applyFont="1" applyFill="1" applyBorder="1" applyAlignment="1" applyProtection="1">
      <alignment horizontal="left" vertical="center" indent="2"/>
      <protection locked="0"/>
    </xf>
    <xf numFmtId="164" fontId="6" fillId="0" borderId="27" xfId="0" applyFont="1" applyFill="1" applyBorder="1" applyAlignment="1" applyProtection="1">
      <alignment horizontal="left" vertical="center" indent="2"/>
      <protection locked="0"/>
    </xf>
    <xf numFmtId="164" fontId="7" fillId="4" borderId="28" xfId="0" applyFont="1" applyFill="1" applyBorder="1" applyAlignment="1" applyProtection="1">
      <alignment horizontal="left" vertical="center" indent="2"/>
      <protection locked="0"/>
    </xf>
    <xf numFmtId="168" fontId="11" fillId="0" borderId="1" xfId="0" applyNumberFormat="1" applyFont="1" applyFill="1" applyBorder="1" applyAlignment="1">
      <alignment horizontal="center"/>
    </xf>
    <xf numFmtId="164" fontId="1" fillId="4" borderId="29" xfId="0" applyFont="1" applyFill="1" applyBorder="1" applyAlignment="1" applyProtection="1">
      <alignment horizontal="left" indent="2"/>
      <protection locked="0"/>
    </xf>
    <xf numFmtId="164" fontId="1" fillId="0" borderId="27" xfId="0" applyFont="1" applyFill="1" applyBorder="1" applyAlignment="1" applyProtection="1">
      <alignment/>
      <protection locked="0"/>
    </xf>
    <xf numFmtId="164" fontId="11" fillId="0" borderId="0" xfId="0" applyFont="1" applyFill="1" applyBorder="1" applyAlignment="1">
      <alignment horizontal="center"/>
    </xf>
    <xf numFmtId="164" fontId="1" fillId="4" borderId="30" xfId="0" applyFont="1" applyFill="1" applyBorder="1" applyAlignment="1" applyProtection="1">
      <alignment horizontal="left" indent="2"/>
      <protection locked="0"/>
    </xf>
    <xf numFmtId="168" fontId="11" fillId="0" borderId="31" xfId="0" applyNumberFormat="1" applyFont="1" applyFill="1" applyBorder="1" applyAlignment="1">
      <alignment horizontal="center"/>
    </xf>
    <xf numFmtId="164" fontId="1" fillId="4" borderId="15" xfId="0" applyFont="1" applyFill="1" applyBorder="1" applyAlignment="1" applyProtection="1">
      <alignment horizontal="left" indent="2"/>
      <protection locked="0"/>
    </xf>
    <xf numFmtId="164" fontId="11" fillId="0" borderId="32" xfId="0" applyFont="1" applyFill="1" applyBorder="1" applyAlignment="1">
      <alignment horizontal="center"/>
    </xf>
    <xf numFmtId="165" fontId="1" fillId="4" borderId="21" xfId="0" applyNumberFormat="1" applyFont="1" applyFill="1" applyBorder="1" applyAlignment="1" applyProtection="1">
      <alignment horizontal="left" indent="2"/>
      <protection locked="0"/>
    </xf>
    <xf numFmtId="164" fontId="11" fillId="0" borderId="15" xfId="0" applyFont="1" applyFill="1" applyBorder="1" applyAlignment="1">
      <alignment horizontal="center"/>
    </xf>
    <xf numFmtId="164" fontId="12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164" fontId="0" fillId="0" borderId="33" xfId="0" applyBorder="1" applyAlignment="1">
      <alignment/>
    </xf>
    <xf numFmtId="164" fontId="7" fillId="0" borderId="0" xfId="0" applyFont="1" applyBorder="1" applyAlignment="1" applyProtection="1">
      <alignment/>
      <protection/>
    </xf>
    <xf numFmtId="164" fontId="11" fillId="0" borderId="32" xfId="0" applyFont="1" applyBorder="1" applyAlignment="1" applyProtection="1">
      <alignment horizontal="center"/>
      <protection/>
    </xf>
    <xf numFmtId="164" fontId="13" fillId="0" borderId="32" xfId="0" applyFont="1" applyBorder="1" applyAlignment="1" applyProtection="1">
      <alignment horizontal="center"/>
      <protection/>
    </xf>
    <xf numFmtId="164" fontId="11" fillId="0" borderId="34" xfId="0" applyFont="1" applyBorder="1" applyAlignment="1" applyProtection="1">
      <alignment horizontal="center"/>
      <protection/>
    </xf>
    <xf numFmtId="164" fontId="11" fillId="0" borderId="35" xfId="0" applyFont="1" applyBorder="1" applyAlignment="1">
      <alignment horizontal="center"/>
    </xf>
    <xf numFmtId="164" fontId="1" fillId="0" borderId="36" xfId="0" applyNumberFormat="1" applyFont="1" applyBorder="1" applyAlignment="1" applyProtection="1">
      <alignment/>
      <protection/>
    </xf>
    <xf numFmtId="169" fontId="1" fillId="4" borderId="35" xfId="0" applyNumberFormat="1" applyFont="1" applyFill="1" applyBorder="1" applyAlignment="1" applyProtection="1">
      <alignment horizontal="center"/>
      <protection locked="0"/>
    </xf>
    <xf numFmtId="164" fontId="1" fillId="0" borderId="37" xfId="0" applyFont="1" applyBorder="1" applyAlignment="1" applyProtection="1">
      <alignment horizontal="center"/>
      <protection/>
    </xf>
    <xf numFmtId="164" fontId="1" fillId="0" borderId="38" xfId="0" applyNumberFormat="1" applyFont="1" applyBorder="1" applyAlignment="1">
      <alignment horizontal="center"/>
    </xf>
    <xf numFmtId="164" fontId="7" fillId="0" borderId="39" xfId="0" applyFont="1" applyFill="1" applyBorder="1" applyAlignment="1" applyProtection="1">
      <alignment horizontal="center"/>
      <protection/>
    </xf>
    <xf numFmtId="164" fontId="7" fillId="0" borderId="38" xfId="0" applyFont="1" applyFill="1" applyBorder="1" applyAlignment="1" applyProtection="1">
      <alignment horizontal="center"/>
      <protection/>
    </xf>
    <xf numFmtId="164" fontId="11" fillId="0" borderId="15" xfId="0" applyFont="1" applyBorder="1" applyAlignment="1">
      <alignment horizontal="center"/>
    </xf>
    <xf numFmtId="164" fontId="1" fillId="0" borderId="14" xfId="0" applyNumberFormat="1" applyFont="1" applyBorder="1" applyAlignment="1" applyProtection="1">
      <alignment/>
      <protection/>
    </xf>
    <xf numFmtId="169" fontId="1" fillId="4" borderId="32" xfId="0" applyNumberFormat="1" applyFont="1" applyFill="1" applyBorder="1" applyAlignment="1" applyProtection="1">
      <alignment horizontal="center"/>
      <protection locked="0"/>
    </xf>
    <xf numFmtId="169" fontId="1" fillId="4" borderId="15" xfId="0" applyNumberFormat="1" applyFont="1" applyFill="1" applyBorder="1" applyAlignment="1" applyProtection="1">
      <alignment horizontal="center"/>
      <protection locked="0"/>
    </xf>
    <xf numFmtId="164" fontId="1" fillId="0" borderId="40" xfId="0" applyFont="1" applyBorder="1" applyAlignment="1" applyProtection="1">
      <alignment horizontal="center"/>
      <protection/>
    </xf>
    <xf numFmtId="164" fontId="1" fillId="0" borderId="41" xfId="0" applyNumberFormat="1" applyFont="1" applyBorder="1" applyAlignment="1">
      <alignment horizontal="center"/>
    </xf>
    <xf numFmtId="164" fontId="7" fillId="0" borderId="42" xfId="0" applyFont="1" applyFill="1" applyBorder="1" applyAlignment="1" applyProtection="1">
      <alignment horizontal="center"/>
      <protection/>
    </xf>
    <xf numFmtId="164" fontId="7" fillId="0" borderId="41" xfId="0" applyFont="1" applyFill="1" applyBorder="1" applyAlignment="1" applyProtection="1">
      <alignment horizontal="center"/>
      <protection/>
    </xf>
    <xf numFmtId="164" fontId="11" fillId="0" borderId="32" xfId="0" applyFont="1" applyBorder="1" applyAlignment="1">
      <alignment horizontal="center"/>
    </xf>
    <xf numFmtId="164" fontId="1" fillId="0" borderId="16" xfId="0" applyNumberFormat="1" applyFont="1" applyBorder="1" applyAlignment="1" applyProtection="1">
      <alignment/>
      <protection/>
    </xf>
    <xf numFmtId="169" fontId="1" fillId="4" borderId="43" xfId="0" applyNumberFormat="1" applyFont="1" applyFill="1" applyBorder="1" applyAlignment="1" applyProtection="1">
      <alignment horizontal="center"/>
      <protection locked="0"/>
    </xf>
    <xf numFmtId="164" fontId="1" fillId="0" borderId="44" xfId="0" applyNumberFormat="1" applyFont="1" applyBorder="1" applyAlignment="1">
      <alignment horizontal="center"/>
    </xf>
    <xf numFmtId="164" fontId="7" fillId="0" borderId="45" xfId="0" applyFont="1" applyFill="1" applyBorder="1" applyAlignment="1" applyProtection="1">
      <alignment horizontal="center"/>
      <protection/>
    </xf>
    <xf numFmtId="164" fontId="7" fillId="0" borderId="44" xfId="0" applyFont="1" applyFill="1" applyBorder="1" applyAlignment="1" applyProtection="1">
      <alignment horizontal="center"/>
      <protection/>
    </xf>
    <xf numFmtId="164" fontId="11" fillId="0" borderId="46" xfId="0" applyFont="1" applyBorder="1" applyAlignment="1">
      <alignment horizontal="center"/>
    </xf>
    <xf numFmtId="164" fontId="1" fillId="0" borderId="5" xfId="0" applyNumberFormat="1" applyFont="1" applyBorder="1" applyAlignment="1" applyProtection="1">
      <alignment/>
      <protection/>
    </xf>
    <xf numFmtId="169" fontId="1" fillId="4" borderId="46" xfId="0" applyNumberFormat="1" applyFont="1" applyFill="1" applyBorder="1" applyAlignment="1" applyProtection="1">
      <alignment horizontal="center"/>
      <protection locked="0"/>
    </xf>
    <xf numFmtId="169" fontId="1" fillId="4" borderId="47" xfId="0" applyNumberFormat="1" applyFont="1" applyFill="1" applyBorder="1" applyAlignment="1" applyProtection="1">
      <alignment horizontal="center"/>
      <protection locked="0"/>
    </xf>
    <xf numFmtId="164" fontId="11" fillId="0" borderId="26" xfId="0" applyFont="1" applyBorder="1" applyAlignment="1">
      <alignment horizontal="center"/>
    </xf>
    <xf numFmtId="164" fontId="1" fillId="0" borderId="48" xfId="0" applyNumberFormat="1" applyFont="1" applyBorder="1" applyAlignment="1" applyProtection="1">
      <alignment/>
      <protection/>
    </xf>
    <xf numFmtId="169" fontId="1" fillId="4" borderId="26" xfId="0" applyNumberFormat="1" applyFont="1" applyFill="1" applyBorder="1" applyAlignment="1" applyProtection="1">
      <alignment horizontal="center"/>
      <protection locked="0"/>
    </xf>
    <xf numFmtId="169" fontId="1" fillId="4" borderId="49" xfId="0" applyNumberFormat="1" applyFont="1" applyFill="1" applyBorder="1" applyAlignment="1" applyProtection="1">
      <alignment horizontal="center"/>
      <protection locked="0"/>
    </xf>
    <xf numFmtId="164" fontId="1" fillId="0" borderId="50" xfId="0" applyFont="1" applyBorder="1" applyAlignment="1" applyProtection="1">
      <alignment horizontal="center"/>
      <protection/>
    </xf>
    <xf numFmtId="164" fontId="1" fillId="0" borderId="51" xfId="0" applyNumberFormat="1" applyFont="1" applyBorder="1" applyAlignment="1">
      <alignment horizontal="center"/>
    </xf>
    <xf numFmtId="164" fontId="7" fillId="0" borderId="52" xfId="0" applyFont="1" applyFill="1" applyBorder="1" applyAlignment="1" applyProtection="1">
      <alignment horizontal="center"/>
      <protection/>
    </xf>
    <xf numFmtId="164" fontId="7" fillId="0" borderId="51" xfId="0" applyFont="1" applyFill="1" applyBorder="1" applyAlignment="1" applyProtection="1">
      <alignment horizontal="center"/>
      <protection/>
    </xf>
    <xf numFmtId="164" fontId="11" fillId="0" borderId="29" xfId="0" applyFont="1" applyBorder="1" applyAlignment="1">
      <alignment horizontal="center"/>
    </xf>
    <xf numFmtId="164" fontId="1" fillId="0" borderId="13" xfId="0" applyNumberFormat="1" applyFont="1" applyBorder="1" applyAlignment="1" applyProtection="1">
      <alignment/>
      <protection/>
    </xf>
    <xf numFmtId="164" fontId="1" fillId="0" borderId="53" xfId="0" applyFont="1" applyBorder="1" applyAlignment="1" applyProtection="1">
      <alignment/>
      <protection/>
    </xf>
    <xf numFmtId="169" fontId="1" fillId="4" borderId="29" xfId="0" applyNumberFormat="1" applyFont="1" applyFill="1" applyBorder="1" applyAlignment="1" applyProtection="1">
      <alignment horizontal="center"/>
      <protection locked="0"/>
    </xf>
    <xf numFmtId="164" fontId="1" fillId="0" borderId="54" xfId="0" applyFont="1" applyBorder="1" applyAlignment="1" applyProtection="1">
      <alignment horizontal="center"/>
      <protection/>
    </xf>
    <xf numFmtId="164" fontId="1" fillId="0" borderId="55" xfId="0" applyNumberFormat="1" applyFont="1" applyBorder="1" applyAlignment="1">
      <alignment horizontal="center"/>
    </xf>
    <xf numFmtId="164" fontId="7" fillId="0" borderId="56" xfId="0" applyFont="1" applyFill="1" applyBorder="1" applyAlignment="1" applyProtection="1">
      <alignment horizontal="center"/>
      <protection/>
    </xf>
    <xf numFmtId="164" fontId="7" fillId="0" borderId="55" xfId="0" applyFont="1" applyFill="1" applyBorder="1" applyAlignment="1" applyProtection="1">
      <alignment horizontal="center"/>
      <protection/>
    </xf>
    <xf numFmtId="164" fontId="1" fillId="0" borderId="57" xfId="0" applyFont="1" applyBorder="1" applyAlignment="1" applyProtection="1">
      <alignment/>
      <protection/>
    </xf>
    <xf numFmtId="164" fontId="1" fillId="0" borderId="49" xfId="0" applyFont="1" applyBorder="1" applyAlignment="1" applyProtection="1">
      <alignment/>
      <protection/>
    </xf>
    <xf numFmtId="164" fontId="7" fillId="0" borderId="35" xfId="0" applyFont="1" applyBorder="1" applyAlignment="1" applyProtection="1">
      <alignment horizontal="center"/>
      <protection/>
    </xf>
    <xf numFmtId="164" fontId="1" fillId="0" borderId="29" xfId="0" applyFont="1" applyFill="1" applyBorder="1" applyAlignment="1" applyProtection="1">
      <alignment horizontal="center"/>
      <protection/>
    </xf>
    <xf numFmtId="164" fontId="6" fillId="5" borderId="11" xfId="0" applyFont="1" applyFill="1" applyBorder="1" applyAlignment="1" applyProtection="1">
      <alignment horizontal="center"/>
      <protection/>
    </xf>
    <xf numFmtId="164" fontId="6" fillId="5" borderId="58" xfId="0" applyFont="1" applyFill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0" fillId="0" borderId="33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14" fillId="5" borderId="59" xfId="0" applyFont="1" applyFill="1" applyBorder="1" applyAlignment="1" applyProtection="1">
      <alignment horizontal="center" vertical="center"/>
      <protection/>
    </xf>
    <xf numFmtId="164" fontId="0" fillId="0" borderId="60" xfId="0" applyFill="1" applyBorder="1" applyAlignment="1" applyProtection="1">
      <alignment/>
      <protection locked="0"/>
    </xf>
    <xf numFmtId="164" fontId="14" fillId="0" borderId="61" xfId="0" applyFont="1" applyFill="1" applyBorder="1" applyAlignment="1" applyProtection="1">
      <alignment horizontal="left" vertical="center" indent="2"/>
      <protection locked="0"/>
    </xf>
    <xf numFmtId="164" fontId="14" fillId="0" borderId="62" xfId="0" applyFont="1" applyFill="1" applyBorder="1" applyAlignment="1" applyProtection="1">
      <alignment horizontal="left" vertical="center" indent="2"/>
      <protection locked="0"/>
    </xf>
    <xf numFmtId="165" fontId="1" fillId="4" borderId="15" xfId="0" applyNumberFormat="1" applyFont="1" applyFill="1" applyBorder="1" applyAlignment="1" applyProtection="1">
      <alignment horizontal="center"/>
      <protection locked="0"/>
    </xf>
    <xf numFmtId="164" fontId="0" fillId="2" borderId="0" xfId="0" applyFill="1" applyBorder="1" applyAlignment="1">
      <alignment/>
    </xf>
    <xf numFmtId="164" fontId="6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 horizontal="left" indent="1"/>
      <protection/>
    </xf>
    <xf numFmtId="164" fontId="7" fillId="2" borderId="0" xfId="0" applyFont="1" applyFill="1" applyBorder="1" applyAlignment="1" applyProtection="1">
      <alignment horizontal="left" indent="2"/>
      <protection locked="0"/>
    </xf>
    <xf numFmtId="164" fontId="3" fillId="2" borderId="0" xfId="0" applyFont="1" applyFill="1" applyBorder="1" applyAlignment="1">
      <alignment/>
    </xf>
    <xf numFmtId="166" fontId="8" fillId="2" borderId="0" xfId="0" applyNumberFormat="1" applyFont="1" applyFill="1" applyBorder="1" applyAlignment="1" applyProtection="1">
      <alignment horizontal="left" indent="2"/>
      <protection/>
    </xf>
    <xf numFmtId="164" fontId="3" fillId="2" borderId="0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left" indent="2"/>
    </xf>
    <xf numFmtId="164" fontId="9" fillId="2" borderId="0" xfId="0" applyFont="1" applyFill="1" applyBorder="1" applyAlignment="1" applyProtection="1">
      <alignment/>
      <protection/>
    </xf>
    <xf numFmtId="164" fontId="1" fillId="2" borderId="0" xfId="0" applyFont="1" applyFill="1" applyAlignment="1">
      <alignment/>
    </xf>
    <xf numFmtId="166" fontId="8" fillId="2" borderId="0" xfId="0" applyNumberFormat="1" applyFont="1" applyFill="1" applyBorder="1" applyAlignment="1" applyProtection="1">
      <alignment horizontal="left" indent="2"/>
      <protection locked="0"/>
    </xf>
    <xf numFmtId="167" fontId="7" fillId="2" borderId="0" xfId="0" applyNumberFormat="1" applyFont="1" applyFill="1" applyBorder="1" applyAlignment="1">
      <alignment horizontal="left" indent="2"/>
    </xf>
    <xf numFmtId="164" fontId="10" fillId="2" borderId="0" xfId="0" applyFont="1" applyFill="1" applyBorder="1" applyAlignment="1" applyProtection="1">
      <alignment/>
      <protection/>
    </xf>
    <xf numFmtId="164" fontId="3" fillId="2" borderId="0" xfId="0" applyFont="1" applyFill="1" applyBorder="1" applyAlignment="1">
      <alignment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8" fontId="3" fillId="2" borderId="0" xfId="0" applyNumberFormat="1" applyFont="1" applyFill="1" applyBorder="1" applyAlignment="1">
      <alignment horizontal="center" vertical="center"/>
    </xf>
    <xf numFmtId="164" fontId="7" fillId="2" borderId="0" xfId="0" applyFont="1" applyFill="1" applyBorder="1" applyAlignment="1" applyProtection="1">
      <alignment horizontal="left" vertical="center" indent="2"/>
      <protection locked="0"/>
    </xf>
    <xf numFmtId="164" fontId="6" fillId="2" borderId="0" xfId="0" applyFont="1" applyFill="1" applyBorder="1" applyAlignment="1" applyProtection="1">
      <alignment horizontal="left" vertical="center" indent="2"/>
      <protection locked="0"/>
    </xf>
    <xf numFmtId="168" fontId="1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 applyProtection="1">
      <alignment horizontal="left" indent="2"/>
      <protection locked="0"/>
    </xf>
    <xf numFmtId="164" fontId="1" fillId="2" borderId="0" xfId="0" applyFont="1" applyFill="1" applyBorder="1" applyAlignment="1" applyProtection="1">
      <alignment/>
      <protection locked="0"/>
    </xf>
    <xf numFmtId="164" fontId="1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 applyProtection="1">
      <alignment horizontal="left" indent="2"/>
      <protection locked="0"/>
    </xf>
    <xf numFmtId="164" fontId="12" fillId="2" borderId="0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left"/>
      <protection/>
    </xf>
    <xf numFmtId="164" fontId="7" fillId="2" borderId="0" xfId="0" applyFont="1" applyFill="1" applyBorder="1" applyAlignment="1" applyProtection="1">
      <alignment/>
      <protection/>
    </xf>
    <xf numFmtId="164" fontId="11" fillId="2" borderId="0" xfId="0" applyFont="1" applyFill="1" applyBorder="1" applyAlignment="1" applyProtection="1">
      <alignment horizontal="center"/>
      <protection/>
    </xf>
    <xf numFmtId="164" fontId="13" fillId="2" borderId="0" xfId="0" applyFont="1" applyFill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169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>
      <alignment horizontal="center"/>
    </xf>
    <xf numFmtId="164" fontId="7" fillId="2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/>
      <protection/>
    </xf>
    <xf numFmtId="164" fontId="6" fillId="2" borderId="0" xfId="0" applyFont="1" applyFill="1" applyBorder="1" applyAlignment="1" applyProtection="1">
      <alignment horizontal="center"/>
      <protection/>
    </xf>
    <xf numFmtId="164" fontId="6" fillId="5" borderId="0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/>
      <protection/>
    </xf>
    <xf numFmtId="164" fontId="1" fillId="2" borderId="0" xfId="0" applyFont="1" applyFill="1" applyBorder="1" applyAlignment="1">
      <alignment/>
    </xf>
    <xf numFmtId="164" fontId="14" fillId="2" borderId="0" xfId="0" applyFont="1" applyFill="1" applyBorder="1" applyAlignment="1" applyProtection="1">
      <alignment horizontal="center" vertical="center"/>
      <protection/>
    </xf>
    <xf numFmtId="165" fontId="1" fillId="0" borderId="13" xfId="0" applyNumberFormat="1" applyFont="1" applyFill="1" applyBorder="1" applyAlignment="1" applyProtection="1">
      <alignment horizontal="left"/>
      <protection/>
    </xf>
    <xf numFmtId="165" fontId="1" fillId="0" borderId="14" xfId="0" applyNumberFormat="1" applyFont="1" applyFill="1" applyBorder="1" applyAlignment="1" applyProtection="1">
      <alignment horizontal="left"/>
      <protection/>
    </xf>
    <xf numFmtId="165" fontId="1" fillId="0" borderId="16" xfId="0" applyNumberFormat="1" applyFont="1" applyFill="1" applyBorder="1" applyAlignment="1" applyProtection="1">
      <alignment horizontal="left"/>
      <protection/>
    </xf>
    <xf numFmtId="165" fontId="1" fillId="0" borderId="15" xfId="0" applyNumberFormat="1" applyFont="1" applyFill="1" applyBorder="1" applyAlignment="1" applyProtection="1">
      <alignment horizontal="left"/>
      <protection/>
    </xf>
    <xf numFmtId="164" fontId="1" fillId="6" borderId="15" xfId="0" applyNumberFormat="1" applyFont="1" applyFill="1" applyBorder="1" applyAlignment="1" applyProtection="1">
      <alignment horizontal="left"/>
      <protection/>
    </xf>
    <xf numFmtId="165" fontId="1" fillId="6" borderId="15" xfId="0" applyNumberFormat="1" applyFont="1" applyFill="1" applyBorder="1" applyAlignment="1" applyProtection="1">
      <alignment horizontal="left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" fillId="0" borderId="32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left"/>
      <protection/>
    </xf>
    <xf numFmtId="170" fontId="1" fillId="0" borderId="32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left"/>
      <protection/>
    </xf>
    <xf numFmtId="170" fontId="1" fillId="0" borderId="6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170" fontId="0" fillId="0" borderId="0" xfId="0" applyNumberFormat="1" applyFont="1" applyAlignment="1">
      <alignment/>
    </xf>
    <xf numFmtId="164" fontId="1" fillId="0" borderId="29" xfId="0" applyNumberFormat="1" applyFont="1" applyFill="1" applyBorder="1" applyAlignment="1" applyProtection="1">
      <alignment horizontal="center"/>
      <protection/>
    </xf>
    <xf numFmtId="164" fontId="1" fillId="0" borderId="63" xfId="0" applyNumberFormat="1" applyFont="1" applyFill="1" applyBorder="1" applyAlignment="1" applyProtection="1">
      <alignment horizontal="center"/>
      <protection/>
    </xf>
    <xf numFmtId="165" fontId="1" fillId="6" borderId="0" xfId="0" applyNumberFormat="1" applyFont="1" applyFill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165" fontId="1" fillId="0" borderId="32" xfId="0" applyNumberFormat="1" applyFont="1" applyFill="1" applyBorder="1" applyAlignment="1" applyProtection="1">
      <alignment horizontal="center"/>
      <protection/>
    </xf>
    <xf numFmtId="165" fontId="1" fillId="0" borderId="29" xfId="0" applyNumberFormat="1" applyFont="1" applyFill="1" applyBorder="1" applyAlignment="1" applyProtection="1">
      <alignment horizontal="center"/>
      <protection/>
    </xf>
    <xf numFmtId="165" fontId="1" fillId="0" borderId="63" xfId="0" applyNumberFormat="1" applyFont="1" applyFill="1" applyBorder="1" applyAlignment="1" applyProtection="1">
      <alignment horizontal="center"/>
      <protection/>
    </xf>
    <xf numFmtId="164" fontId="1" fillId="0" borderId="0" xfId="20">
      <alignment/>
      <protection/>
    </xf>
    <xf numFmtId="165" fontId="1" fillId="0" borderId="3" xfId="20" applyNumberFormat="1" applyFont="1" applyFill="1" applyBorder="1" applyAlignment="1" applyProtection="1">
      <alignment horizontal="left"/>
      <protection/>
    </xf>
    <xf numFmtId="165" fontId="2" fillId="0" borderId="5" xfId="20" applyNumberFormat="1" applyFont="1" applyFill="1" applyBorder="1" applyAlignment="1" applyProtection="1">
      <alignment horizontal="left"/>
      <protection/>
    </xf>
    <xf numFmtId="165" fontId="2" fillId="0" borderId="6" xfId="20" applyNumberFormat="1" applyFont="1" applyFill="1" applyBorder="1" applyAlignment="1" applyProtection="1">
      <alignment horizontal="left"/>
      <protection/>
    </xf>
    <xf numFmtId="165" fontId="1" fillId="0" borderId="7" xfId="20" applyNumberFormat="1" applyFont="1" applyFill="1" applyBorder="1" applyAlignment="1" applyProtection="1">
      <alignment horizontal="left"/>
      <protection/>
    </xf>
    <xf numFmtId="165" fontId="1" fillId="0" borderId="0" xfId="20" applyNumberFormat="1" applyFont="1" applyFill="1" applyBorder="1" applyAlignment="1" applyProtection="1">
      <alignment horizontal="left"/>
      <protection/>
    </xf>
    <xf numFmtId="165" fontId="4" fillId="0" borderId="9" xfId="20" applyNumberFormat="1" applyFont="1" applyFill="1" applyBorder="1" applyAlignment="1" applyProtection="1">
      <alignment horizontal="left"/>
      <protection/>
    </xf>
    <xf numFmtId="165" fontId="4" fillId="0" borderId="11" xfId="20" applyNumberFormat="1" applyFont="1" applyFill="1" applyBorder="1" applyAlignment="1" applyProtection="1">
      <alignment horizontal="left"/>
      <protection/>
    </xf>
    <xf numFmtId="165" fontId="4" fillId="0" borderId="12" xfId="20" applyNumberFormat="1" applyFont="1" applyFill="1" applyBorder="1" applyAlignment="1" applyProtection="1">
      <alignment horizontal="left"/>
      <protection/>
    </xf>
    <xf numFmtId="164" fontId="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ont="1" applyFill="1" applyAlignment="1">
      <alignment/>
    </xf>
    <xf numFmtId="164" fontId="6" fillId="0" borderId="16" xfId="0" applyFont="1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43" xfId="0" applyBorder="1" applyAlignment="1">
      <alignment/>
    </xf>
    <xf numFmtId="164" fontId="3" fillId="0" borderId="31" xfId="0" applyFont="1" applyFill="1" applyBorder="1" applyAlignment="1" applyProtection="1">
      <alignment/>
      <protection/>
    </xf>
    <xf numFmtId="164" fontId="6" fillId="0" borderId="14" xfId="0" applyFont="1" applyFill="1" applyBorder="1" applyAlignment="1" applyProtection="1">
      <alignment/>
      <protection/>
    </xf>
    <xf numFmtId="164" fontId="7" fillId="4" borderId="57" xfId="0" applyFont="1" applyFill="1" applyBorder="1" applyAlignment="1" applyProtection="1">
      <alignment/>
      <protection locked="0"/>
    </xf>
    <xf numFmtId="164" fontId="0" fillId="0" borderId="27" xfId="0" applyBorder="1" applyAlignment="1">
      <alignment/>
    </xf>
    <xf numFmtId="164" fontId="6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0" fillId="0" borderId="14" xfId="0" applyFill="1" applyBorder="1" applyAlignment="1" applyProtection="1">
      <alignment/>
      <protection/>
    </xf>
    <xf numFmtId="171" fontId="7" fillId="4" borderId="14" xfId="0" applyNumberFormat="1" applyFont="1" applyFill="1" applyBorder="1" applyAlignment="1" applyProtection="1">
      <alignment horizontal="left"/>
      <protection locked="0"/>
    </xf>
    <xf numFmtId="164" fontId="1" fillId="0" borderId="14" xfId="0" applyFont="1" applyFill="1" applyBorder="1" applyAlignment="1" applyProtection="1">
      <alignment horizontal="center"/>
      <protection locked="0"/>
    </xf>
    <xf numFmtId="167" fontId="7" fillId="4" borderId="57" xfId="0" applyNumberFormat="1" applyFont="1" applyFill="1" applyBorder="1" applyAlignment="1" applyProtection="1">
      <alignment/>
      <protection locked="0"/>
    </xf>
    <xf numFmtId="164" fontId="0" fillId="0" borderId="3" xfId="0" applyBorder="1" applyAlignment="1">
      <alignment/>
    </xf>
    <xf numFmtId="168" fontId="1" fillId="0" borderId="15" xfId="0" applyNumberFormat="1" applyFont="1" applyFill="1" applyBorder="1" applyAlignment="1">
      <alignment horizontal="center" vertical="center"/>
    </xf>
    <xf numFmtId="164" fontId="7" fillId="4" borderId="15" xfId="0" applyFont="1" applyFill="1" applyBorder="1" applyAlignment="1" applyProtection="1">
      <alignment horizontal="left" vertical="center" indent="2"/>
      <protection locked="0"/>
    </xf>
    <xf numFmtId="164" fontId="6" fillId="0" borderId="57" xfId="0" applyFont="1" applyFill="1" applyBorder="1" applyAlignment="1" applyProtection="1">
      <alignment horizontal="left" vertical="center" indent="2"/>
      <protection locked="0"/>
    </xf>
    <xf numFmtId="164" fontId="1" fillId="0" borderId="15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4" fontId="1" fillId="4" borderId="15" xfId="0" applyFont="1" applyFill="1" applyBorder="1" applyAlignment="1" applyProtection="1">
      <alignment horizontal="left"/>
      <protection locked="0"/>
    </xf>
    <xf numFmtId="164" fontId="1" fillId="0" borderId="57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center"/>
    </xf>
    <xf numFmtId="164" fontId="1" fillId="0" borderId="32" xfId="0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left"/>
    </xf>
    <xf numFmtId="168" fontId="0" fillId="0" borderId="0" xfId="0" applyNumberFormat="1" applyFill="1" applyBorder="1" applyAlignment="1" applyProtection="1">
      <alignment horizontal="left"/>
      <protection locked="0"/>
    </xf>
    <xf numFmtId="164" fontId="0" fillId="0" borderId="3" xfId="0" applyFill="1" applyBorder="1" applyAlignment="1" applyProtection="1">
      <alignment/>
      <protection locked="0"/>
    </xf>
    <xf numFmtId="168" fontId="0" fillId="0" borderId="0" xfId="0" applyNumberFormat="1" applyFill="1" applyBorder="1" applyAlignment="1">
      <alignment/>
    </xf>
    <xf numFmtId="164" fontId="0" fillId="0" borderId="0" xfId="0" applyFill="1" applyBorder="1" applyAlignment="1" applyProtection="1">
      <alignment/>
      <protection locked="0"/>
    </xf>
    <xf numFmtId="168" fontId="1" fillId="0" borderId="15" xfId="0" applyNumberFormat="1" applyFon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1" fillId="0" borderId="15" xfId="0" applyFont="1" applyBorder="1" applyAlignment="1" applyProtection="1">
      <alignment horizontal="center"/>
      <protection/>
    </xf>
    <xf numFmtId="164" fontId="13" fillId="0" borderId="15" xfId="0" applyFont="1" applyBorder="1" applyAlignment="1" applyProtection="1">
      <alignment horizontal="center"/>
      <protection/>
    </xf>
    <xf numFmtId="164" fontId="7" fillId="0" borderId="15" xfId="0" applyFont="1" applyBorder="1" applyAlignment="1" applyProtection="1">
      <alignment horizontal="center"/>
      <protection/>
    </xf>
    <xf numFmtId="164" fontId="1" fillId="0" borderId="15" xfId="0" applyFont="1" applyBorder="1" applyAlignment="1">
      <alignment horizontal="center"/>
    </xf>
    <xf numFmtId="164" fontId="3" fillId="0" borderId="14" xfId="0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4" fontId="3" fillId="0" borderId="57" xfId="0" applyFont="1" applyBorder="1" applyAlignment="1" applyProtection="1">
      <alignment/>
      <protection/>
    </xf>
    <xf numFmtId="164" fontId="1" fillId="0" borderId="63" xfId="0" applyFont="1" applyBorder="1" applyAlignment="1" applyProtection="1">
      <alignment horizontal="center"/>
      <protection/>
    </xf>
    <xf numFmtId="164" fontId="1" fillId="0" borderId="21" xfId="0" applyNumberFormat="1" applyFont="1" applyBorder="1" applyAlignment="1">
      <alignment horizontal="center"/>
    </xf>
    <xf numFmtId="164" fontId="7" fillId="0" borderId="15" xfId="0" applyFont="1" applyFill="1" applyBorder="1" applyAlignment="1" applyProtection="1">
      <alignment horizontal="center"/>
      <protection/>
    </xf>
    <xf numFmtId="164" fontId="7" fillId="0" borderId="57" xfId="0" applyFont="1" applyFill="1" applyBorder="1" applyAlignment="1" applyProtection="1">
      <alignment horizontal="center"/>
      <protection/>
    </xf>
    <xf numFmtId="164" fontId="13" fillId="0" borderId="32" xfId="0" applyFont="1" applyBorder="1" applyAlignment="1">
      <alignment horizontal="center"/>
    </xf>
    <xf numFmtId="164" fontId="3" fillId="0" borderId="15" xfId="0" applyNumberFormat="1" applyFont="1" applyBorder="1" applyAlignment="1" applyProtection="1">
      <alignment horizontal="left"/>
      <protection/>
    </xf>
    <xf numFmtId="164" fontId="3" fillId="0" borderId="14" xfId="0" applyNumberFormat="1" applyFont="1" applyBorder="1" applyAlignment="1" applyProtection="1">
      <alignment horizontal="left"/>
      <protection/>
    </xf>
    <xf numFmtId="164" fontId="0" fillId="0" borderId="16" xfId="0" applyNumberFormat="1" applyBorder="1" applyAlignment="1" applyProtection="1">
      <alignment horizontal="left"/>
      <protection/>
    </xf>
    <xf numFmtId="169" fontId="1" fillId="4" borderId="15" xfId="0" applyNumberFormat="1" applyFont="1" applyFill="1" applyBorder="1" applyAlignment="1" applyProtection="1">
      <alignment horizontal="center" vertical="center"/>
      <protection locked="0"/>
    </xf>
    <xf numFmtId="169" fontId="1" fillId="4" borderId="43" xfId="0" applyNumberFormat="1" applyFont="1" applyFill="1" applyBorder="1" applyAlignment="1" applyProtection="1">
      <alignment horizontal="center" vertical="center"/>
      <protection locked="0"/>
    </xf>
    <xf numFmtId="169" fontId="1" fillId="4" borderId="32" xfId="0" applyNumberFormat="1" applyFont="1" applyFill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>
      <alignment horizontal="center"/>
    </xf>
    <xf numFmtId="164" fontId="7" fillId="0" borderId="31" xfId="0" applyFont="1" applyBorder="1" applyAlignment="1" applyProtection="1">
      <alignment/>
      <protection/>
    </xf>
    <xf numFmtId="164" fontId="0" fillId="0" borderId="14" xfId="0" applyBorder="1" applyAlignment="1">
      <alignment/>
    </xf>
    <xf numFmtId="164" fontId="6" fillId="0" borderId="15" xfId="0" applyFont="1" applyFill="1" applyBorder="1" applyAlignment="1" applyProtection="1">
      <alignment horizontal="center"/>
      <protection/>
    </xf>
    <xf numFmtId="164" fontId="6" fillId="7" borderId="64" xfId="0" applyFont="1" applyFill="1" applyBorder="1" applyAlignment="1" applyProtection="1">
      <alignment horizontal="center"/>
      <protection/>
    </xf>
    <xf numFmtId="164" fontId="6" fillId="7" borderId="65" xfId="0" applyFont="1" applyFill="1" applyBorder="1" applyAlignment="1" applyProtection="1">
      <alignment horizontal="center"/>
      <protection/>
    </xf>
    <xf numFmtId="164" fontId="14" fillId="7" borderId="66" xfId="0" applyFont="1" applyFill="1" applyBorder="1" applyAlignment="1" applyProtection="1">
      <alignment horizontal="left" vertical="center" indent="2"/>
      <protection/>
    </xf>
    <xf numFmtId="164" fontId="0" fillId="0" borderId="13" xfId="0" applyFill="1" applyBorder="1" applyAlignment="1" applyProtection="1">
      <alignment/>
      <protection locked="0"/>
    </xf>
    <xf numFmtId="164" fontId="14" fillId="0" borderId="36" xfId="0" applyFont="1" applyFill="1" applyBorder="1" applyAlignment="1" applyProtection="1">
      <alignment horizontal="left" vertical="center" indent="2"/>
      <protection locked="0"/>
    </xf>
    <xf numFmtId="164" fontId="0" fillId="0" borderId="53" xfId="0" applyBorder="1" applyAlignment="1">
      <alignment/>
    </xf>
    <xf numFmtId="164" fontId="7" fillId="2" borderId="0" xfId="0" applyFont="1" applyFill="1" applyBorder="1" applyAlignment="1" applyProtection="1">
      <alignment/>
      <protection locked="0"/>
    </xf>
    <xf numFmtId="164" fontId="6" fillId="2" borderId="0" xfId="0" applyFont="1" applyFill="1" applyBorder="1" applyAlignment="1">
      <alignment/>
    </xf>
    <xf numFmtId="171" fontId="7" fillId="2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7" fontId="7" fillId="2" borderId="0" xfId="0" applyNumberFormat="1" applyFont="1" applyFill="1" applyBorder="1" applyAlignment="1" applyProtection="1">
      <alignment/>
      <protection locked="0"/>
    </xf>
    <xf numFmtId="168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8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 applyProtection="1">
      <alignment horizontal="left"/>
      <protection locked="0"/>
    </xf>
    <xf numFmtId="164" fontId="1" fillId="2" borderId="0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68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0" applyFill="1" applyBorder="1" applyAlignment="1" applyProtection="1">
      <alignment/>
      <protection locked="0"/>
    </xf>
    <xf numFmtId="168" fontId="0" fillId="2" borderId="0" xfId="0" applyNumberFormat="1" applyFill="1" applyBorder="1" applyAlignment="1">
      <alignment/>
    </xf>
    <xf numFmtId="164" fontId="0" fillId="2" borderId="0" xfId="0" applyFill="1" applyBorder="1" applyAlignment="1" applyProtection="1">
      <alignment/>
      <protection locked="0"/>
    </xf>
    <xf numFmtId="164" fontId="3" fillId="2" borderId="0" xfId="0" applyNumberFormat="1" applyFont="1" applyFill="1" applyBorder="1" applyAlignment="1" applyProtection="1">
      <alignment/>
      <protection/>
    </xf>
    <xf numFmtId="164" fontId="1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 applyProtection="1">
      <alignment horizontal="left"/>
      <protection/>
    </xf>
    <xf numFmtId="164" fontId="0" fillId="2" borderId="0" xfId="0" applyNumberFormat="1" applyFill="1" applyBorder="1" applyAlignment="1" applyProtection="1">
      <alignment horizontal="left"/>
      <protection/>
    </xf>
    <xf numFmtId="169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4" fillId="2" borderId="0" xfId="0" applyFont="1" applyFill="1" applyBorder="1" applyAlignment="1" applyProtection="1">
      <alignment horizontal="left" vertical="center" indent="2"/>
      <protection/>
    </xf>
    <xf numFmtId="164" fontId="14" fillId="2" borderId="0" xfId="0" applyFont="1" applyFill="1" applyBorder="1" applyAlignment="1" applyProtection="1">
      <alignment horizontal="left" vertical="center" indent="2"/>
      <protection locked="0"/>
    </xf>
    <xf numFmtId="165" fontId="5" fillId="0" borderId="16" xfId="20" applyNumberFormat="1" applyFont="1" applyFill="1" applyBorder="1" applyAlignment="1" applyProtection="1">
      <alignment horizontal="center"/>
      <protection/>
    </xf>
    <xf numFmtId="164" fontId="5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5" fillId="8" borderId="15" xfId="2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center"/>
    </xf>
    <xf numFmtId="165" fontId="2" fillId="0" borderId="6" xfId="0" applyNumberFormat="1" applyFont="1" applyFill="1" applyBorder="1" applyAlignment="1" applyProtection="1">
      <alignment horizontal="center"/>
      <protection/>
    </xf>
    <xf numFmtId="165" fontId="1" fillId="0" borderId="7" xfId="0" applyNumberFormat="1" applyFont="1" applyFill="1" applyBorder="1" applyAlignment="1" applyProtection="1">
      <alignment horizontal="center"/>
      <protection/>
    </xf>
    <xf numFmtId="165" fontId="4" fillId="0" borderId="9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4" fontId="1" fillId="0" borderId="27" xfId="0" applyNumberFormat="1" applyFont="1" applyFill="1" applyBorder="1" applyAlignment="1" applyProtection="1">
      <alignment horizontal="center"/>
      <protection/>
    </xf>
    <xf numFmtId="164" fontId="1" fillId="0" borderId="27" xfId="0" applyNumberFormat="1" applyFont="1" applyFill="1" applyBorder="1" applyAlignment="1" applyProtection="1">
      <alignment horizontal="left"/>
      <protection/>
    </xf>
    <xf numFmtId="164" fontId="0" fillId="2" borderId="0" xfId="0" applyNumberFormat="1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left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ill="1" applyBorder="1" applyAlignment="1" applyProtection="1">
      <alignment horizontal="left"/>
      <protection/>
    </xf>
    <xf numFmtId="164" fontId="0" fillId="0" borderId="7" xfId="0" applyBorder="1" applyAlignment="1">
      <alignment/>
    </xf>
    <xf numFmtId="165" fontId="0" fillId="2" borderId="0" xfId="0" applyNumberFormat="1" applyFill="1" applyBorder="1" applyAlignment="1" applyProtection="1">
      <alignment horizontal="center"/>
      <protection/>
    </xf>
    <xf numFmtId="164" fontId="0" fillId="0" borderId="67" xfId="0" applyFont="1" applyBorder="1" applyAlignment="1">
      <alignment/>
    </xf>
    <xf numFmtId="165" fontId="1" fillId="2" borderId="68" xfId="0" applyNumberFormat="1" applyFont="1" applyFill="1" applyBorder="1" applyAlignment="1" applyProtection="1">
      <alignment horizontal="left"/>
      <protection/>
    </xf>
    <xf numFmtId="165" fontId="1" fillId="0" borderId="31" xfId="0" applyNumberFormat="1" applyFont="1" applyFill="1" applyBorder="1" applyAlignment="1" applyProtection="1">
      <alignment horizontal="left"/>
      <protection/>
    </xf>
    <xf numFmtId="165" fontId="1" fillId="0" borderId="57" xfId="0" applyNumberFormat="1" applyFont="1" applyFill="1" applyBorder="1" applyAlignment="1" applyProtection="1">
      <alignment horizontal="left"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70" fontId="5" fillId="0" borderId="15" xfId="20" applyNumberFormat="1" applyFont="1" applyFill="1" applyBorder="1" applyAlignment="1" applyProtection="1">
      <alignment horizontal="left"/>
      <protection/>
    </xf>
    <xf numFmtId="165" fontId="1" fillId="2" borderId="68" xfId="0" applyNumberFormat="1" applyFont="1" applyFill="1" applyBorder="1" applyAlignment="1" applyProtection="1">
      <alignment horizontal="center"/>
      <protection/>
    </xf>
    <xf numFmtId="164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95" zoomScaleNormal="95" workbookViewId="0" topLeftCell="A28">
      <selection activeCell="C51" sqref="C51"/>
    </sheetView>
  </sheetViews>
  <sheetFormatPr defaultColWidth="11.00390625" defaultRowHeight="14.25"/>
  <cols>
    <col min="1" max="1" width="10.50390625" style="0" customWidth="1"/>
    <col min="2" max="2" width="28.625" style="0" customWidth="1"/>
    <col min="3" max="16384" width="10.50390625" style="0" customWidth="1"/>
  </cols>
  <sheetData>
    <row r="1" ht="12.75">
      <c r="B1" t="s">
        <v>0</v>
      </c>
    </row>
    <row r="3" ht="12.75">
      <c r="A3" t="s">
        <v>1</v>
      </c>
    </row>
    <row r="5" spans="1:3" ht="12.75">
      <c r="A5">
        <v>1</v>
      </c>
      <c r="B5" t="s">
        <v>2</v>
      </c>
      <c r="C5" t="s">
        <v>3</v>
      </c>
    </row>
    <row r="6" spans="1:3" ht="12.75">
      <c r="A6">
        <v>2</v>
      </c>
      <c r="B6" t="s">
        <v>4</v>
      </c>
      <c r="C6" t="s">
        <v>5</v>
      </c>
    </row>
    <row r="7" spans="1:3" ht="12.75">
      <c r="A7">
        <v>3</v>
      </c>
      <c r="B7" t="s">
        <v>6</v>
      </c>
      <c r="C7" t="s">
        <v>7</v>
      </c>
    </row>
    <row r="8" spans="1:3" ht="12.75">
      <c r="A8">
        <v>3</v>
      </c>
      <c r="B8" t="s">
        <v>8</v>
      </c>
      <c r="C8" t="s">
        <v>9</v>
      </c>
    </row>
    <row r="9" spans="6:9" ht="12.75">
      <c r="F9" s="1"/>
      <c r="G9" s="1"/>
      <c r="H9" s="1"/>
      <c r="I9" s="1"/>
    </row>
    <row r="10" spans="1:9" ht="12.75">
      <c r="A10" t="s">
        <v>10</v>
      </c>
      <c r="F10" s="1"/>
      <c r="G10" s="2"/>
      <c r="H10" s="2"/>
      <c r="I10" s="1"/>
    </row>
    <row r="11" spans="6:9" ht="12.75">
      <c r="F11" s="1"/>
      <c r="G11" s="2"/>
      <c r="H11" s="2"/>
      <c r="I11" s="1"/>
    </row>
    <row r="12" spans="1:10" ht="12.75">
      <c r="A12">
        <v>1</v>
      </c>
      <c r="B12" s="3" t="s">
        <v>11</v>
      </c>
      <c r="C12" t="s">
        <v>12</v>
      </c>
      <c r="F12" s="1"/>
      <c r="G12" s="4"/>
      <c r="H12" s="2"/>
      <c r="I12" s="1"/>
      <c r="J12" s="1"/>
    </row>
    <row r="13" spans="1:10" ht="12.75">
      <c r="A13">
        <v>2</v>
      </c>
      <c r="B13" t="s">
        <v>13</v>
      </c>
      <c r="C13" t="s">
        <v>3</v>
      </c>
      <c r="F13" s="1"/>
      <c r="G13" s="2"/>
      <c r="H13" s="4"/>
      <c r="I13" s="2"/>
      <c r="J13" s="1"/>
    </row>
    <row r="14" spans="1:10" ht="12.75">
      <c r="A14">
        <v>3</v>
      </c>
      <c r="B14" t="s">
        <v>14</v>
      </c>
      <c r="C14" t="s">
        <v>7</v>
      </c>
      <c r="F14" s="1"/>
      <c r="G14" s="2"/>
      <c r="H14" s="4"/>
      <c r="I14" s="2"/>
      <c r="J14" s="1"/>
    </row>
    <row r="15" spans="1:10" ht="12.75">
      <c r="A15">
        <v>3</v>
      </c>
      <c r="B15" t="s">
        <v>15</v>
      </c>
      <c r="C15" t="s">
        <v>16</v>
      </c>
      <c r="F15" s="1"/>
      <c r="G15" s="2"/>
      <c r="H15" s="2"/>
      <c r="I15" s="2"/>
      <c r="J15" s="1"/>
    </row>
    <row r="16" spans="6:10" ht="12.75">
      <c r="F16" s="1"/>
      <c r="G16" s="4"/>
      <c r="H16" s="2"/>
      <c r="I16" s="2"/>
      <c r="J16" s="1"/>
    </row>
    <row r="17" spans="6:10" ht="12.75">
      <c r="F17" s="1"/>
      <c r="G17" s="2"/>
      <c r="H17" s="2"/>
      <c r="I17" s="2"/>
      <c r="J17" s="1"/>
    </row>
    <row r="18" spans="1:10" ht="12.75">
      <c r="A18" t="s">
        <v>17</v>
      </c>
      <c r="F18" s="1"/>
      <c r="G18" s="2"/>
      <c r="H18" s="2"/>
      <c r="I18" s="2"/>
      <c r="J18" s="1"/>
    </row>
    <row r="19" spans="6:10" ht="12.75">
      <c r="F19" s="1"/>
      <c r="G19" s="2"/>
      <c r="H19" s="2"/>
      <c r="I19" s="2"/>
      <c r="J19" s="1"/>
    </row>
    <row r="20" spans="1:10" ht="12.75">
      <c r="A20">
        <v>1</v>
      </c>
      <c r="B20" t="s">
        <v>18</v>
      </c>
      <c r="C20" t="s">
        <v>3</v>
      </c>
      <c r="F20" s="1"/>
      <c r="G20" s="2"/>
      <c r="H20" s="2"/>
      <c r="I20" s="4"/>
      <c r="J20" s="1"/>
    </row>
    <row r="21" spans="1:10" ht="12.75">
      <c r="A21">
        <v>2</v>
      </c>
      <c r="B21" t="s">
        <v>19</v>
      </c>
      <c r="C21" t="s">
        <v>20</v>
      </c>
      <c r="F21" s="1"/>
      <c r="G21" s="4"/>
      <c r="H21" s="2"/>
      <c r="I21" s="4"/>
      <c r="J21" s="1"/>
    </row>
    <row r="22" spans="1:10" ht="12.75">
      <c r="A22">
        <v>3</v>
      </c>
      <c r="B22" t="s">
        <v>21</v>
      </c>
      <c r="C22" t="s">
        <v>22</v>
      </c>
      <c r="F22" s="1"/>
      <c r="G22" s="2"/>
      <c r="H22" s="2"/>
      <c r="I22" s="2"/>
      <c r="J22" s="1"/>
    </row>
    <row r="23" spans="1:10" ht="12.75">
      <c r="A23">
        <v>3</v>
      </c>
      <c r="B23" t="s">
        <v>23</v>
      </c>
      <c r="F23" s="1"/>
      <c r="G23" s="2"/>
      <c r="H23" s="4"/>
      <c r="I23" s="2"/>
      <c r="J23" s="1"/>
    </row>
    <row r="24" spans="6:10" ht="12.75">
      <c r="F24" s="1"/>
      <c r="G24" s="2"/>
      <c r="H24" s="2"/>
      <c r="I24" s="2"/>
      <c r="J24" s="1"/>
    </row>
    <row r="25" spans="6:10" ht="12.75">
      <c r="F25" s="1"/>
      <c r="G25" s="4"/>
      <c r="H25" s="2"/>
      <c r="I25" s="2"/>
      <c r="J25" s="1"/>
    </row>
    <row r="26" spans="1:10" ht="12.75">
      <c r="A26" t="s">
        <v>24</v>
      </c>
      <c r="F26" s="1"/>
      <c r="G26" s="2"/>
      <c r="H26" s="4"/>
      <c r="I26" s="2"/>
      <c r="J26" s="1"/>
    </row>
    <row r="27" spans="6:10" ht="12.75">
      <c r="F27" s="1"/>
      <c r="G27" s="2"/>
      <c r="H27" s="2"/>
      <c r="I27" s="2"/>
      <c r="J27" s="1"/>
    </row>
    <row r="28" spans="1:10" ht="12.75">
      <c r="A28">
        <v>1</v>
      </c>
      <c r="B28" t="s">
        <v>25</v>
      </c>
      <c r="C28" t="s">
        <v>26</v>
      </c>
      <c r="F28" s="1"/>
      <c r="G28" s="1"/>
      <c r="H28" s="1"/>
      <c r="I28" s="1"/>
      <c r="J28" s="1"/>
    </row>
    <row r="29" spans="1:3" ht="12.75">
      <c r="A29">
        <v>2</v>
      </c>
      <c r="B29" t="s">
        <v>27</v>
      </c>
      <c r="C29" t="s">
        <v>22</v>
      </c>
    </row>
    <row r="30" spans="1:2" ht="12.75">
      <c r="A30">
        <v>3</v>
      </c>
      <c r="B30" t="s">
        <v>28</v>
      </c>
    </row>
    <row r="31" spans="1:3" ht="12.75">
      <c r="A31">
        <v>3</v>
      </c>
      <c r="B31" t="s">
        <v>29</v>
      </c>
      <c r="C31" t="s">
        <v>30</v>
      </c>
    </row>
    <row r="33" ht="12.75">
      <c r="A33" t="s">
        <v>31</v>
      </c>
    </row>
    <row r="35" spans="1:3" ht="12.75">
      <c r="A35">
        <v>1</v>
      </c>
      <c r="B35" t="s">
        <v>32</v>
      </c>
      <c r="C35" t="s">
        <v>33</v>
      </c>
    </row>
    <row r="36" spans="1:3" ht="12.75">
      <c r="A36">
        <v>2</v>
      </c>
      <c r="B36" t="s">
        <v>34</v>
      </c>
      <c r="C36" t="s">
        <v>35</v>
      </c>
    </row>
    <row r="37" spans="1:3" ht="12.75">
      <c r="A37">
        <v>3</v>
      </c>
      <c r="B37" t="s">
        <v>36</v>
      </c>
      <c r="C37" t="s">
        <v>37</v>
      </c>
    </row>
    <row r="38" spans="1:3" ht="12.75">
      <c r="A38">
        <v>4</v>
      </c>
      <c r="B38" t="s">
        <v>38</v>
      </c>
      <c r="C38" t="s">
        <v>39</v>
      </c>
    </row>
    <row r="39" spans="1:3" ht="12.75">
      <c r="A39">
        <v>5</v>
      </c>
      <c r="B39" t="s">
        <v>40</v>
      </c>
      <c r="C39" t="s">
        <v>41</v>
      </c>
    </row>
    <row r="42" ht="12.75">
      <c r="A42" t="s">
        <v>42</v>
      </c>
    </row>
    <row r="44" spans="1:3" ht="12.75">
      <c r="A44">
        <v>1</v>
      </c>
      <c r="B44" t="s">
        <v>32</v>
      </c>
      <c r="C44" t="s">
        <v>43</v>
      </c>
    </row>
    <row r="45" spans="1:3" ht="12.75">
      <c r="A45">
        <v>2</v>
      </c>
      <c r="B45" t="s">
        <v>5</v>
      </c>
      <c r="C45" t="s">
        <v>44</v>
      </c>
    </row>
    <row r="46" spans="1:3" ht="12.75">
      <c r="A46">
        <v>3</v>
      </c>
      <c r="B46" t="s">
        <v>9</v>
      </c>
      <c r="C46" t="s">
        <v>45</v>
      </c>
    </row>
    <row r="47" spans="1:3" ht="12.75">
      <c r="A47">
        <v>3</v>
      </c>
      <c r="B47" t="s">
        <v>46</v>
      </c>
      <c r="C47" t="s">
        <v>47</v>
      </c>
    </row>
    <row r="48" spans="1:3" ht="12.75">
      <c r="A48">
        <v>5</v>
      </c>
      <c r="B48" t="s">
        <v>3</v>
      </c>
      <c r="C48" t="s">
        <v>48</v>
      </c>
    </row>
    <row r="49" spans="1:3" ht="12.75">
      <c r="A49">
        <v>6</v>
      </c>
      <c r="B49" t="s">
        <v>22</v>
      </c>
      <c r="C49" t="s">
        <v>49</v>
      </c>
    </row>
    <row r="50" spans="1:3" ht="12.75">
      <c r="A50">
        <v>7</v>
      </c>
      <c r="B50" t="s">
        <v>38</v>
      </c>
      <c r="C50" t="s">
        <v>50</v>
      </c>
    </row>
    <row r="51" spans="1:3" ht="12.75">
      <c r="A51">
        <v>8</v>
      </c>
      <c r="B51" t="s">
        <v>51</v>
      </c>
      <c r="C51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zoomScale="95" zoomScaleNormal="95" workbookViewId="0" topLeftCell="A1">
      <selection activeCell="I92" sqref="I92"/>
    </sheetView>
  </sheetViews>
  <sheetFormatPr defaultColWidth="11.00390625" defaultRowHeight="14.25"/>
  <cols>
    <col min="1" max="1" width="4.00390625" style="0" customWidth="1"/>
    <col min="2" max="2" width="7.50390625" style="0" customWidth="1"/>
    <col min="3" max="3" width="28.75390625" style="0" customWidth="1"/>
    <col min="4" max="5" width="14.00390625" style="0" customWidth="1"/>
    <col min="6" max="9" width="10.50390625" style="0" customWidth="1"/>
    <col min="10" max="10" width="7.75390625" style="0" customWidth="1"/>
    <col min="11" max="16384" width="10.50390625" style="0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9" ht="12.75">
      <c r="A2" s="11"/>
      <c r="B2" s="12" t="s">
        <v>232</v>
      </c>
      <c r="C2" s="13"/>
      <c r="D2" s="13" t="s">
        <v>233</v>
      </c>
      <c r="E2" s="14"/>
      <c r="F2" s="15"/>
      <c r="G2" s="16"/>
      <c r="H2" s="16"/>
      <c r="I2" s="17"/>
    </row>
    <row r="3" spans="1:9" ht="12.75">
      <c r="A3" s="11"/>
      <c r="B3" s="18" t="s">
        <v>234</v>
      </c>
      <c r="C3" s="19"/>
      <c r="D3" s="19" t="s">
        <v>504</v>
      </c>
      <c r="E3" s="20"/>
      <c r="F3" s="15"/>
      <c r="G3" s="16"/>
      <c r="H3" s="16"/>
      <c r="I3" s="17"/>
    </row>
    <row r="4" spans="1:9" ht="12.75">
      <c r="A4" s="11"/>
      <c r="B4" s="21" t="s">
        <v>236</v>
      </c>
      <c r="C4" s="22"/>
      <c r="D4" s="22" t="s">
        <v>237</v>
      </c>
      <c r="E4" s="23" t="s">
        <v>270</v>
      </c>
      <c r="F4" s="15"/>
      <c r="G4" s="16"/>
      <c r="H4" s="16"/>
      <c r="I4" s="17"/>
    </row>
    <row r="5" spans="1:10" ht="12.75">
      <c r="A5" s="24"/>
      <c r="B5" s="25"/>
      <c r="C5" s="25"/>
      <c r="D5" s="25"/>
      <c r="E5" s="25"/>
      <c r="F5" s="24"/>
      <c r="G5" s="24"/>
      <c r="H5" s="24"/>
      <c r="I5" s="26"/>
      <c r="J5" s="26"/>
    </row>
    <row r="6" spans="1:10" ht="12.75">
      <c r="A6" s="27"/>
      <c r="B6" s="27" t="s">
        <v>239</v>
      </c>
      <c r="C6" s="27" t="s">
        <v>396</v>
      </c>
      <c r="D6" s="27" t="s">
        <v>54</v>
      </c>
      <c r="E6" s="27" t="s">
        <v>241</v>
      </c>
      <c r="F6" s="27" t="s">
        <v>242</v>
      </c>
      <c r="G6" s="27" t="s">
        <v>243</v>
      </c>
      <c r="H6" s="27" t="s">
        <v>244</v>
      </c>
      <c r="I6" s="28"/>
      <c r="J6" s="29"/>
    </row>
    <row r="7" spans="1:10" ht="12.75">
      <c r="A7" s="30">
        <v>1</v>
      </c>
      <c r="B7" s="30">
        <v>3372</v>
      </c>
      <c r="C7" s="30" t="s">
        <v>505</v>
      </c>
      <c r="D7" s="30" t="s">
        <v>145</v>
      </c>
      <c r="E7" s="30">
        <v>1</v>
      </c>
      <c r="F7" s="30"/>
      <c r="G7" s="30"/>
      <c r="H7" s="30">
        <v>2</v>
      </c>
      <c r="I7" s="28"/>
      <c r="J7" s="29"/>
    </row>
    <row r="8" spans="1:10" ht="12.75">
      <c r="A8" s="30">
        <v>2</v>
      </c>
      <c r="B8" s="30">
        <v>3211</v>
      </c>
      <c r="C8" s="30" t="s">
        <v>506</v>
      </c>
      <c r="D8" s="30" t="s">
        <v>507</v>
      </c>
      <c r="E8" s="30">
        <v>1</v>
      </c>
      <c r="F8" s="30"/>
      <c r="G8" s="30"/>
      <c r="H8" s="30">
        <v>3</v>
      </c>
      <c r="I8" s="28"/>
      <c r="J8" s="29"/>
    </row>
    <row r="9" spans="1:10" ht="12.75">
      <c r="A9" s="30">
        <v>3</v>
      </c>
      <c r="B9" s="30">
        <v>3204</v>
      </c>
      <c r="C9" s="30" t="s">
        <v>508</v>
      </c>
      <c r="D9" s="30" t="s">
        <v>30</v>
      </c>
      <c r="E9" s="30">
        <v>3</v>
      </c>
      <c r="F9" s="30"/>
      <c r="G9" s="30"/>
      <c r="H9" s="30">
        <v>1</v>
      </c>
      <c r="I9" s="28"/>
      <c r="J9" s="29"/>
    </row>
    <row r="10" spans="1:10" ht="12.75">
      <c r="A10" s="30">
        <v>4</v>
      </c>
      <c r="B10" s="30">
        <v>3087</v>
      </c>
      <c r="C10" s="30" t="s">
        <v>509</v>
      </c>
      <c r="D10" s="30" t="s">
        <v>3</v>
      </c>
      <c r="E10" s="30">
        <v>1</v>
      </c>
      <c r="F10" s="30"/>
      <c r="G10" s="30"/>
      <c r="H10" s="30">
        <v>4</v>
      </c>
      <c r="I10" s="28"/>
      <c r="J10" s="29"/>
    </row>
    <row r="11" spans="1:10" ht="12.75">
      <c r="A11" s="31"/>
      <c r="B11" s="31"/>
      <c r="C11" s="32"/>
      <c r="D11" s="32"/>
      <c r="E11" s="32"/>
      <c r="F11" s="32"/>
      <c r="G11" s="32"/>
      <c r="H11" s="32"/>
      <c r="I11" s="33"/>
      <c r="J11" s="33"/>
    </row>
    <row r="12" spans="1:10" ht="12.75">
      <c r="A12" s="29"/>
      <c r="B12" s="34"/>
      <c r="C12" s="27"/>
      <c r="D12" s="27" t="s">
        <v>245</v>
      </c>
      <c r="E12" s="27" t="s">
        <v>246</v>
      </c>
      <c r="F12" s="27" t="s">
        <v>247</v>
      </c>
      <c r="G12" s="27" t="s">
        <v>248</v>
      </c>
      <c r="H12" s="27" t="s">
        <v>249</v>
      </c>
      <c r="I12" s="27" t="s">
        <v>250</v>
      </c>
      <c r="J12" s="27" t="s">
        <v>251</v>
      </c>
    </row>
    <row r="13" spans="1:10" ht="12.75">
      <c r="A13" s="29"/>
      <c r="B13" s="34"/>
      <c r="C13" s="27" t="s">
        <v>252</v>
      </c>
      <c r="D13" s="27" t="s">
        <v>441</v>
      </c>
      <c r="E13" s="27" t="s">
        <v>401</v>
      </c>
      <c r="F13" s="27" t="s">
        <v>402</v>
      </c>
      <c r="G13" s="27" t="s">
        <v>441</v>
      </c>
      <c r="H13" s="27"/>
      <c r="I13" s="27" t="s">
        <v>252</v>
      </c>
      <c r="J13" s="30">
        <v>4</v>
      </c>
    </row>
    <row r="14" spans="1:10" ht="12.75">
      <c r="A14" s="29"/>
      <c r="B14" s="34"/>
      <c r="C14" s="27" t="s">
        <v>254</v>
      </c>
      <c r="D14" s="27" t="s">
        <v>441</v>
      </c>
      <c r="E14" s="27" t="s">
        <v>415</v>
      </c>
      <c r="F14" s="27" t="s">
        <v>414</v>
      </c>
      <c r="G14" s="27" t="s">
        <v>418</v>
      </c>
      <c r="H14" s="27" t="s">
        <v>425</v>
      </c>
      <c r="I14" s="27" t="s">
        <v>257</v>
      </c>
      <c r="J14" s="30">
        <v>3</v>
      </c>
    </row>
    <row r="15" spans="1:10" ht="12.75">
      <c r="A15" s="29"/>
      <c r="B15" s="34"/>
      <c r="C15" s="27" t="s">
        <v>256</v>
      </c>
      <c r="D15" s="27" t="s">
        <v>400</v>
      </c>
      <c r="E15" s="27" t="s">
        <v>441</v>
      </c>
      <c r="F15" s="27" t="s">
        <v>399</v>
      </c>
      <c r="G15" s="27" t="s">
        <v>400</v>
      </c>
      <c r="H15" s="27"/>
      <c r="I15" s="27" t="s">
        <v>404</v>
      </c>
      <c r="J15" s="30">
        <v>2</v>
      </c>
    </row>
    <row r="16" spans="1:10" ht="12.75">
      <c r="A16" s="29"/>
      <c r="B16" s="34"/>
      <c r="C16" s="27" t="s">
        <v>257</v>
      </c>
      <c r="D16" s="27" t="s">
        <v>419</v>
      </c>
      <c r="E16" s="27" t="s">
        <v>426</v>
      </c>
      <c r="F16" s="27" t="s">
        <v>415</v>
      </c>
      <c r="G16" s="27"/>
      <c r="H16" s="27"/>
      <c r="I16" s="27" t="s">
        <v>510</v>
      </c>
      <c r="J16" s="30">
        <v>4</v>
      </c>
    </row>
    <row r="17" spans="1:10" ht="12.75">
      <c r="A17" s="29"/>
      <c r="B17" s="34"/>
      <c r="C17" s="27" t="s">
        <v>260</v>
      </c>
      <c r="D17" s="27" t="s">
        <v>419</v>
      </c>
      <c r="E17" s="27" t="s">
        <v>400</v>
      </c>
      <c r="F17" s="27" t="s">
        <v>402</v>
      </c>
      <c r="G17" s="27" t="s">
        <v>450</v>
      </c>
      <c r="H17" s="27"/>
      <c r="I17" s="27" t="s">
        <v>252</v>
      </c>
      <c r="J17" s="30">
        <v>3</v>
      </c>
    </row>
    <row r="18" spans="1:10" ht="12.75">
      <c r="A18" s="29"/>
      <c r="B18" s="34"/>
      <c r="C18" s="27" t="s">
        <v>261</v>
      </c>
      <c r="D18" s="27" t="s">
        <v>415</v>
      </c>
      <c r="E18" s="27" t="s">
        <v>401</v>
      </c>
      <c r="F18" s="27" t="s">
        <v>414</v>
      </c>
      <c r="G18" s="27" t="s">
        <v>450</v>
      </c>
      <c r="H18" s="27" t="s">
        <v>418</v>
      </c>
      <c r="I18" s="27" t="s">
        <v>403</v>
      </c>
      <c r="J18" s="30">
        <v>1</v>
      </c>
    </row>
    <row r="19" spans="1:10" ht="12.75">
      <c r="A19" s="29"/>
      <c r="B19" s="29"/>
      <c r="C19" s="29"/>
      <c r="D19" s="29"/>
      <c r="E19" s="36"/>
      <c r="F19" s="29"/>
      <c r="G19" s="29"/>
      <c r="H19" s="29"/>
      <c r="I19" s="29"/>
      <c r="J19" s="29"/>
    </row>
    <row r="20" spans="1:10" ht="12.75">
      <c r="A20" s="29"/>
      <c r="B20" s="29"/>
      <c r="C20" s="29"/>
      <c r="D20" s="29"/>
      <c r="E20" s="36"/>
      <c r="F20" s="29"/>
      <c r="G20" s="29"/>
      <c r="H20" s="29"/>
      <c r="I20" s="29"/>
      <c r="J20" s="29"/>
    </row>
    <row r="21" spans="1:10" ht="12.75">
      <c r="A21" s="29"/>
      <c r="B21" s="29"/>
      <c r="C21" s="29"/>
      <c r="D21" s="29"/>
      <c r="E21" s="36"/>
      <c r="F21" s="29"/>
      <c r="G21" s="29"/>
      <c r="H21" s="29"/>
      <c r="I21" s="29"/>
      <c r="J21" s="29"/>
    </row>
    <row r="22" spans="1:10" ht="12.75">
      <c r="A22" s="29"/>
      <c r="B22" s="29"/>
      <c r="C22" s="29"/>
      <c r="D22" s="29"/>
      <c r="E22" s="36"/>
      <c r="F22" s="29"/>
      <c r="G22" s="29"/>
      <c r="H22" s="29"/>
      <c r="I22" s="29"/>
      <c r="J22" s="29"/>
    </row>
    <row r="23" spans="1:10" ht="12.75">
      <c r="A23" s="29"/>
      <c r="B23" s="29"/>
      <c r="C23" s="29"/>
      <c r="D23" s="29"/>
      <c r="E23" s="36"/>
      <c r="F23" s="29"/>
      <c r="G23" s="29"/>
      <c r="H23" s="29"/>
      <c r="I23" s="29"/>
      <c r="J23" s="29"/>
    </row>
    <row r="24" spans="1:10" ht="12.75">
      <c r="A24" s="29"/>
      <c r="B24" s="29"/>
      <c r="C24" s="29"/>
      <c r="D24" s="29"/>
      <c r="E24" s="36"/>
      <c r="F24" s="29"/>
      <c r="G24" s="29"/>
      <c r="H24" s="29"/>
      <c r="I24" s="29"/>
      <c r="J24" s="29"/>
    </row>
    <row r="25" spans="1:10" ht="12.75">
      <c r="A25" s="29"/>
      <c r="B25" s="29"/>
      <c r="C25" s="29"/>
      <c r="D25" s="29"/>
      <c r="E25" s="36"/>
      <c r="F25" s="29"/>
      <c r="G25" s="29"/>
      <c r="H25" s="29"/>
      <c r="I25" s="29"/>
      <c r="J25" s="29"/>
    </row>
    <row r="26" spans="1:10" ht="12.75">
      <c r="A26" s="29"/>
      <c r="B26" s="29"/>
      <c r="C26" s="29"/>
      <c r="D26" s="29"/>
      <c r="E26" s="36"/>
      <c r="F26" s="29"/>
      <c r="G26" s="29"/>
      <c r="H26" s="29"/>
      <c r="I26" s="29"/>
      <c r="J26" s="29"/>
    </row>
    <row r="27" spans="1:10" ht="12.75">
      <c r="A27" s="29"/>
      <c r="B27" s="29"/>
      <c r="C27" s="29"/>
      <c r="D27" s="29"/>
      <c r="E27" s="36"/>
      <c r="F27" s="29"/>
      <c r="G27" s="29"/>
      <c r="H27" s="29"/>
      <c r="I27" s="29"/>
      <c r="J27" s="29"/>
    </row>
    <row r="28" spans="1:10" ht="12.75">
      <c r="A28" s="29"/>
      <c r="B28" s="29"/>
      <c r="C28" s="29"/>
      <c r="D28" s="29"/>
      <c r="E28" s="36"/>
      <c r="F28" s="29"/>
      <c r="G28" s="29"/>
      <c r="H28" s="29"/>
      <c r="I28" s="29"/>
      <c r="J28" s="29"/>
    </row>
    <row r="31" spans="1:10" ht="12.75">
      <c r="A31" s="27"/>
      <c r="B31" s="27" t="s">
        <v>239</v>
      </c>
      <c r="C31" s="27" t="s">
        <v>405</v>
      </c>
      <c r="D31" s="27" t="s">
        <v>54</v>
      </c>
      <c r="E31" s="27" t="s">
        <v>241</v>
      </c>
      <c r="F31" s="27" t="s">
        <v>242</v>
      </c>
      <c r="G31" s="27" t="s">
        <v>243</v>
      </c>
      <c r="H31" s="27" t="s">
        <v>244</v>
      </c>
      <c r="I31" s="28"/>
      <c r="J31" s="35"/>
    </row>
    <row r="32" spans="1:10" ht="12.75">
      <c r="A32" s="30">
        <v>1</v>
      </c>
      <c r="B32" s="30">
        <v>3346</v>
      </c>
      <c r="C32" s="30" t="s">
        <v>511</v>
      </c>
      <c r="D32" s="30" t="s">
        <v>512</v>
      </c>
      <c r="E32" s="30">
        <v>3</v>
      </c>
      <c r="F32" s="30"/>
      <c r="G32" s="30"/>
      <c r="H32" s="30">
        <v>1</v>
      </c>
      <c r="I32" s="28"/>
      <c r="J32" s="29"/>
    </row>
    <row r="33" spans="1:10" ht="12.75">
      <c r="A33" s="30">
        <v>2</v>
      </c>
      <c r="B33" s="30">
        <v>3229</v>
      </c>
      <c r="C33" s="30" t="s">
        <v>513</v>
      </c>
      <c r="D33" s="30" t="s">
        <v>22</v>
      </c>
      <c r="E33" s="30">
        <v>2</v>
      </c>
      <c r="F33" s="30"/>
      <c r="G33" s="30"/>
      <c r="H33" s="30">
        <v>2</v>
      </c>
      <c r="I33" s="28"/>
      <c r="J33" s="29"/>
    </row>
    <row r="34" spans="1:10" ht="12.75">
      <c r="A34" s="30">
        <v>3</v>
      </c>
      <c r="B34" s="30">
        <v>3207</v>
      </c>
      <c r="C34" s="30" t="s">
        <v>514</v>
      </c>
      <c r="D34" s="30" t="s">
        <v>440</v>
      </c>
      <c r="E34" s="30">
        <v>1</v>
      </c>
      <c r="F34" s="30"/>
      <c r="G34" s="30"/>
      <c r="H34" s="30">
        <v>3</v>
      </c>
      <c r="I34" s="28"/>
      <c r="J34" s="29"/>
    </row>
    <row r="35" spans="1:10" ht="12.75">
      <c r="A35" s="30">
        <v>4</v>
      </c>
      <c r="B35" s="30">
        <v>3089</v>
      </c>
      <c r="C35" s="30" t="s">
        <v>515</v>
      </c>
      <c r="D35" s="30" t="s">
        <v>516</v>
      </c>
      <c r="E35" s="30">
        <v>0</v>
      </c>
      <c r="F35" s="30"/>
      <c r="G35" s="30"/>
      <c r="H35" s="30">
        <v>4</v>
      </c>
      <c r="I35" s="28"/>
      <c r="J35" s="29"/>
    </row>
    <row r="36" spans="1:10" ht="12.75">
      <c r="A36" s="31"/>
      <c r="B36" s="31"/>
      <c r="C36" s="32"/>
      <c r="D36" s="32"/>
      <c r="E36" s="32"/>
      <c r="F36" s="32"/>
      <c r="G36" s="32"/>
      <c r="H36" s="32"/>
      <c r="I36" s="33"/>
      <c r="J36" s="33"/>
    </row>
    <row r="37" spans="1:10" ht="12.75">
      <c r="A37" s="29"/>
      <c r="B37" s="34"/>
      <c r="C37" s="27"/>
      <c r="D37" s="27" t="s">
        <v>245</v>
      </c>
      <c r="E37" s="27" t="s">
        <v>246</v>
      </c>
      <c r="F37" s="27" t="s">
        <v>247</v>
      </c>
      <c r="G37" s="27" t="s">
        <v>248</v>
      </c>
      <c r="H37" s="27" t="s">
        <v>249</v>
      </c>
      <c r="I37" s="27" t="s">
        <v>250</v>
      </c>
      <c r="J37" s="27" t="s">
        <v>251</v>
      </c>
    </row>
    <row r="38" spans="1:10" ht="12.75">
      <c r="A38" s="29"/>
      <c r="B38" s="34"/>
      <c r="C38" s="27" t="s">
        <v>252</v>
      </c>
      <c r="D38" s="27" t="s">
        <v>425</v>
      </c>
      <c r="E38" s="27" t="s">
        <v>441</v>
      </c>
      <c r="F38" s="27" t="s">
        <v>517</v>
      </c>
      <c r="G38" s="27" t="s">
        <v>432</v>
      </c>
      <c r="H38" s="27" t="s">
        <v>518</v>
      </c>
      <c r="I38" s="27" t="s">
        <v>403</v>
      </c>
      <c r="J38" s="30">
        <v>4</v>
      </c>
    </row>
    <row r="39" spans="1:10" ht="12.75">
      <c r="A39" s="29"/>
      <c r="B39" s="34"/>
      <c r="C39" s="27" t="s">
        <v>254</v>
      </c>
      <c r="D39" s="27" t="s">
        <v>416</v>
      </c>
      <c r="E39" s="27" t="s">
        <v>416</v>
      </c>
      <c r="F39" s="27" t="s">
        <v>418</v>
      </c>
      <c r="G39" s="27"/>
      <c r="H39" s="27"/>
      <c r="I39" s="27" t="s">
        <v>368</v>
      </c>
      <c r="J39" s="30">
        <v>3</v>
      </c>
    </row>
    <row r="40" spans="1:10" ht="12.75">
      <c r="A40" s="29"/>
      <c r="B40" s="34"/>
      <c r="C40" s="27" t="s">
        <v>256</v>
      </c>
      <c r="D40" s="27" t="s">
        <v>414</v>
      </c>
      <c r="E40" s="27" t="s">
        <v>401</v>
      </c>
      <c r="F40" s="27" t="s">
        <v>399</v>
      </c>
      <c r="G40" s="27"/>
      <c r="H40" s="27"/>
      <c r="I40" s="27" t="s">
        <v>368</v>
      </c>
      <c r="J40" s="30">
        <v>2</v>
      </c>
    </row>
    <row r="41" spans="1:10" ht="12.75">
      <c r="A41" s="29"/>
      <c r="B41" s="34"/>
      <c r="C41" s="27" t="s">
        <v>257</v>
      </c>
      <c r="D41" s="27" t="s">
        <v>418</v>
      </c>
      <c r="E41" s="27" t="s">
        <v>425</v>
      </c>
      <c r="F41" s="27" t="s">
        <v>399</v>
      </c>
      <c r="G41" s="27" t="s">
        <v>416</v>
      </c>
      <c r="H41" s="27"/>
      <c r="I41" s="27" t="s">
        <v>404</v>
      </c>
      <c r="J41" s="30">
        <v>4</v>
      </c>
    </row>
    <row r="42" spans="1:10" ht="12.75">
      <c r="A42" s="29"/>
      <c r="B42" s="34"/>
      <c r="C42" s="27" t="s">
        <v>260</v>
      </c>
      <c r="D42" s="27" t="s">
        <v>417</v>
      </c>
      <c r="E42" s="27" t="s">
        <v>401</v>
      </c>
      <c r="F42" s="27" t="s">
        <v>425</v>
      </c>
      <c r="G42" s="27" t="s">
        <v>400</v>
      </c>
      <c r="H42" s="27" t="s">
        <v>400</v>
      </c>
      <c r="I42" s="27" t="s">
        <v>403</v>
      </c>
      <c r="J42" s="30">
        <v>3</v>
      </c>
    </row>
    <row r="43" spans="1:10" ht="12.75">
      <c r="A43" s="29"/>
      <c r="B43" s="34"/>
      <c r="C43" s="27" t="s">
        <v>261</v>
      </c>
      <c r="D43" s="27" t="s">
        <v>401</v>
      </c>
      <c r="E43" s="27" t="s">
        <v>443</v>
      </c>
      <c r="F43" s="27" t="s">
        <v>432</v>
      </c>
      <c r="G43" s="27"/>
      <c r="H43" s="27"/>
      <c r="I43" s="27" t="s">
        <v>368</v>
      </c>
      <c r="J43" s="30">
        <v>1</v>
      </c>
    </row>
    <row r="44" spans="1:10" ht="12.75">
      <c r="A44" s="206"/>
      <c r="B44" s="206"/>
      <c r="C44" s="206"/>
      <c r="D44" s="206"/>
      <c r="E44" s="206"/>
      <c r="F44" s="206"/>
      <c r="G44" s="206"/>
      <c r="H44" s="206"/>
      <c r="I44" s="206"/>
      <c r="J44" s="206"/>
    </row>
    <row r="47" spans="1:10" ht="12.75">
      <c r="A47" s="27"/>
      <c r="B47" s="27" t="s">
        <v>239</v>
      </c>
      <c r="C47" s="27" t="s">
        <v>420</v>
      </c>
      <c r="D47" s="27" t="s">
        <v>54</v>
      </c>
      <c r="E47" s="27" t="s">
        <v>241</v>
      </c>
      <c r="F47" s="27" t="s">
        <v>242</v>
      </c>
      <c r="G47" s="27" t="s">
        <v>243</v>
      </c>
      <c r="H47" s="27" t="s">
        <v>244</v>
      </c>
      <c r="I47" s="28"/>
      <c r="J47" s="29"/>
    </row>
    <row r="48" spans="1:10" ht="12.75">
      <c r="A48" s="30">
        <v>1</v>
      </c>
      <c r="B48" s="30">
        <v>3293</v>
      </c>
      <c r="C48" s="30" t="s">
        <v>519</v>
      </c>
      <c r="D48" s="30" t="s">
        <v>453</v>
      </c>
      <c r="E48" s="30">
        <v>0</v>
      </c>
      <c r="F48" s="30"/>
      <c r="G48" s="30"/>
      <c r="H48" s="30">
        <v>4</v>
      </c>
      <c r="I48" s="28"/>
      <c r="J48" s="29"/>
    </row>
    <row r="49" spans="1:10" ht="12.75">
      <c r="A49" s="30">
        <v>2</v>
      </c>
      <c r="B49" s="30">
        <v>3233</v>
      </c>
      <c r="C49" s="30" t="s">
        <v>520</v>
      </c>
      <c r="D49" s="30" t="s">
        <v>521</v>
      </c>
      <c r="E49" s="30">
        <v>2</v>
      </c>
      <c r="F49" s="30"/>
      <c r="G49" s="30"/>
      <c r="H49" s="30">
        <v>2</v>
      </c>
      <c r="I49" s="28"/>
      <c r="J49" s="29"/>
    </row>
    <row r="50" spans="1:10" ht="12.75">
      <c r="A50" s="30">
        <v>3</v>
      </c>
      <c r="B50" s="30">
        <v>3184</v>
      </c>
      <c r="C50" s="30" t="s">
        <v>522</v>
      </c>
      <c r="D50" s="30" t="s">
        <v>7</v>
      </c>
      <c r="E50" s="30">
        <v>3</v>
      </c>
      <c r="F50" s="30"/>
      <c r="G50" s="30"/>
      <c r="H50" s="30">
        <v>1</v>
      </c>
      <c r="I50" s="28"/>
      <c r="J50" s="29"/>
    </row>
    <row r="51" spans="1:10" ht="12.75">
      <c r="A51" s="30">
        <v>4</v>
      </c>
      <c r="B51" s="30">
        <v>3052</v>
      </c>
      <c r="C51" s="30" t="s">
        <v>523</v>
      </c>
      <c r="D51" s="30" t="s">
        <v>5</v>
      </c>
      <c r="E51" s="30">
        <v>1</v>
      </c>
      <c r="F51" s="30"/>
      <c r="G51" s="30"/>
      <c r="H51" s="30">
        <v>3</v>
      </c>
      <c r="I51" s="28"/>
      <c r="J51" s="29"/>
    </row>
    <row r="52" spans="1:10" ht="12.75">
      <c r="A52" s="31"/>
      <c r="B52" s="31"/>
      <c r="C52" s="32"/>
      <c r="D52" s="32"/>
      <c r="E52" s="32"/>
      <c r="F52" s="32"/>
      <c r="G52" s="32"/>
      <c r="H52" s="32"/>
      <c r="I52" s="33"/>
      <c r="J52" s="33"/>
    </row>
    <row r="53" spans="1:10" ht="12.75">
      <c r="A53" s="29"/>
      <c r="B53" s="34"/>
      <c r="C53" s="27"/>
      <c r="D53" s="27" t="s">
        <v>245</v>
      </c>
      <c r="E53" s="27" t="s">
        <v>246</v>
      </c>
      <c r="F53" s="27" t="s">
        <v>247</v>
      </c>
      <c r="G53" s="27" t="s">
        <v>248</v>
      </c>
      <c r="H53" s="27" t="s">
        <v>249</v>
      </c>
      <c r="I53" s="27" t="s">
        <v>250</v>
      </c>
      <c r="J53" s="27" t="s">
        <v>251</v>
      </c>
    </row>
    <row r="54" spans="1:10" ht="12.75">
      <c r="A54" s="29"/>
      <c r="B54" s="34"/>
      <c r="C54" s="27" t="s">
        <v>252</v>
      </c>
      <c r="D54" s="27" t="s">
        <v>412</v>
      </c>
      <c r="E54" s="27" t="s">
        <v>400</v>
      </c>
      <c r="F54" s="27" t="s">
        <v>399</v>
      </c>
      <c r="G54" s="27" t="s">
        <v>415</v>
      </c>
      <c r="H54" s="27" t="s">
        <v>402</v>
      </c>
      <c r="I54" s="27" t="s">
        <v>257</v>
      </c>
      <c r="J54" s="30">
        <v>4</v>
      </c>
    </row>
    <row r="55" spans="1:10" ht="12.75">
      <c r="A55" s="29"/>
      <c r="B55" s="34"/>
      <c r="C55" s="27" t="s">
        <v>254</v>
      </c>
      <c r="D55" s="27" t="s">
        <v>426</v>
      </c>
      <c r="E55" s="27" t="s">
        <v>399</v>
      </c>
      <c r="F55" s="27" t="s">
        <v>444</v>
      </c>
      <c r="G55" s="27" t="s">
        <v>418</v>
      </c>
      <c r="H55" s="27"/>
      <c r="I55" s="27" t="s">
        <v>404</v>
      </c>
      <c r="J55" s="30">
        <v>3</v>
      </c>
    </row>
    <row r="56" spans="1:10" ht="12.75">
      <c r="A56" s="29"/>
      <c r="B56" s="34"/>
      <c r="C56" s="27" t="s">
        <v>256</v>
      </c>
      <c r="D56" s="27" t="s">
        <v>400</v>
      </c>
      <c r="E56" s="27" t="s">
        <v>425</v>
      </c>
      <c r="F56" s="27" t="s">
        <v>425</v>
      </c>
      <c r="G56" s="27" t="s">
        <v>424</v>
      </c>
      <c r="H56" s="27" t="s">
        <v>425</v>
      </c>
      <c r="I56" s="27" t="s">
        <v>257</v>
      </c>
      <c r="J56" s="30">
        <v>2</v>
      </c>
    </row>
    <row r="57" spans="1:10" ht="12.75">
      <c r="A57" s="29"/>
      <c r="B57" s="34"/>
      <c r="C57" s="27" t="s">
        <v>257</v>
      </c>
      <c r="D57" s="27" t="s">
        <v>413</v>
      </c>
      <c r="E57" s="27" t="s">
        <v>401</v>
      </c>
      <c r="F57" s="27" t="s">
        <v>425</v>
      </c>
      <c r="G57" s="27" t="s">
        <v>412</v>
      </c>
      <c r="H57" s="27"/>
      <c r="I57" s="27" t="s">
        <v>252</v>
      </c>
      <c r="J57" s="30">
        <v>4</v>
      </c>
    </row>
    <row r="58" spans="1:10" ht="12.75">
      <c r="A58" s="29"/>
      <c r="B58" s="34"/>
      <c r="C58" s="27" t="s">
        <v>260</v>
      </c>
      <c r="D58" s="27" t="s">
        <v>441</v>
      </c>
      <c r="E58" s="27" t="s">
        <v>425</v>
      </c>
      <c r="F58" s="27" t="s">
        <v>415</v>
      </c>
      <c r="G58" s="27"/>
      <c r="H58" s="27"/>
      <c r="I58" s="27" t="s">
        <v>510</v>
      </c>
      <c r="J58" s="30">
        <v>3</v>
      </c>
    </row>
    <row r="59" spans="1:10" ht="12.75">
      <c r="A59" s="29"/>
      <c r="B59" s="34"/>
      <c r="C59" s="27" t="s">
        <v>261</v>
      </c>
      <c r="D59" s="27" t="s">
        <v>401</v>
      </c>
      <c r="E59" s="27" t="s">
        <v>416</v>
      </c>
      <c r="F59" s="27" t="s">
        <v>418</v>
      </c>
      <c r="G59" s="27"/>
      <c r="H59" s="27"/>
      <c r="I59" s="27" t="s">
        <v>368</v>
      </c>
      <c r="J59" s="30">
        <v>1</v>
      </c>
    </row>
    <row r="60" spans="1:10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</row>
    <row r="63" spans="1:10" ht="12.75">
      <c r="A63" s="27"/>
      <c r="B63" s="27" t="s">
        <v>239</v>
      </c>
      <c r="C63" s="27" t="s">
        <v>427</v>
      </c>
      <c r="D63" s="27" t="s">
        <v>54</v>
      </c>
      <c r="E63" s="27" t="s">
        <v>241</v>
      </c>
      <c r="F63" s="27" t="s">
        <v>242</v>
      </c>
      <c r="G63" s="27" t="s">
        <v>243</v>
      </c>
      <c r="H63" s="27" t="s">
        <v>244</v>
      </c>
      <c r="I63" s="28"/>
      <c r="J63" s="29"/>
    </row>
    <row r="64" spans="1:10" ht="12.75">
      <c r="A64" s="30">
        <v>1</v>
      </c>
      <c r="B64" s="30">
        <v>3237</v>
      </c>
      <c r="C64" s="30" t="s">
        <v>524</v>
      </c>
      <c r="D64" s="30" t="s">
        <v>121</v>
      </c>
      <c r="E64" s="30">
        <v>1</v>
      </c>
      <c r="F64" s="30"/>
      <c r="G64" s="30"/>
      <c r="H64" s="30">
        <v>3</v>
      </c>
      <c r="I64" s="28"/>
      <c r="J64" s="29"/>
    </row>
    <row r="65" spans="1:10" ht="12.75">
      <c r="A65" s="30">
        <v>2</v>
      </c>
      <c r="B65" s="30">
        <v>3217</v>
      </c>
      <c r="C65" s="30" t="s">
        <v>525</v>
      </c>
      <c r="D65" s="30" t="s">
        <v>103</v>
      </c>
      <c r="E65" s="30">
        <v>2</v>
      </c>
      <c r="F65" s="30"/>
      <c r="G65" s="30"/>
      <c r="H65" s="30">
        <v>2</v>
      </c>
      <c r="I65" s="28"/>
      <c r="J65" s="29"/>
    </row>
    <row r="66" spans="1:10" ht="12.75">
      <c r="A66" s="30">
        <v>3</v>
      </c>
      <c r="B66" s="30">
        <v>3164</v>
      </c>
      <c r="C66" s="30" t="s">
        <v>526</v>
      </c>
      <c r="D66" s="30" t="s">
        <v>79</v>
      </c>
      <c r="E66" s="30">
        <v>3</v>
      </c>
      <c r="F66" s="30"/>
      <c r="G66" s="30"/>
      <c r="H66" s="30">
        <v>1</v>
      </c>
      <c r="I66" s="28"/>
      <c r="J66" s="29"/>
    </row>
    <row r="67" spans="1:10" ht="12.75">
      <c r="A67" s="30">
        <v>4</v>
      </c>
      <c r="B67" s="30">
        <v>3140</v>
      </c>
      <c r="C67" s="30" t="s">
        <v>527</v>
      </c>
      <c r="D67" s="30" t="s">
        <v>91</v>
      </c>
      <c r="E67" s="30">
        <v>0</v>
      </c>
      <c r="F67" s="30"/>
      <c r="G67" s="30"/>
      <c r="H67" s="30">
        <v>4</v>
      </c>
      <c r="I67" s="28"/>
      <c r="J67" s="29"/>
    </row>
    <row r="68" spans="1:10" ht="12.75">
      <c r="A68" s="31"/>
      <c r="B68" s="31"/>
      <c r="C68" s="32"/>
      <c r="D68" s="32"/>
      <c r="E68" s="32"/>
      <c r="F68" s="32"/>
      <c r="G68" s="32"/>
      <c r="H68" s="32"/>
      <c r="I68" s="33"/>
      <c r="J68" s="33"/>
    </row>
    <row r="69" spans="1:10" ht="12.75">
      <c r="A69" s="29"/>
      <c r="B69" s="34"/>
      <c r="C69" s="27"/>
      <c r="D69" s="27" t="s">
        <v>245</v>
      </c>
      <c r="E69" s="27" t="s">
        <v>246</v>
      </c>
      <c r="F69" s="27" t="s">
        <v>247</v>
      </c>
      <c r="G69" s="27" t="s">
        <v>248</v>
      </c>
      <c r="H69" s="27" t="s">
        <v>249</v>
      </c>
      <c r="I69" s="27" t="s">
        <v>250</v>
      </c>
      <c r="J69" s="27" t="s">
        <v>251</v>
      </c>
    </row>
    <row r="70" spans="1:10" ht="12.75">
      <c r="A70" s="29"/>
      <c r="B70" s="34"/>
      <c r="C70" s="27" t="s">
        <v>252</v>
      </c>
      <c r="D70" s="27" t="s">
        <v>459</v>
      </c>
      <c r="E70" s="27" t="s">
        <v>402</v>
      </c>
      <c r="F70" s="27" t="s">
        <v>399</v>
      </c>
      <c r="G70" s="27" t="s">
        <v>425</v>
      </c>
      <c r="H70" s="27"/>
      <c r="I70" s="27" t="s">
        <v>252</v>
      </c>
      <c r="J70" s="30">
        <v>4</v>
      </c>
    </row>
    <row r="71" spans="1:10" ht="12.75">
      <c r="A71" s="29"/>
      <c r="B71" s="34"/>
      <c r="C71" s="27" t="s">
        <v>254</v>
      </c>
      <c r="D71" s="27" t="s">
        <v>414</v>
      </c>
      <c r="E71" s="27" t="s">
        <v>444</v>
      </c>
      <c r="F71" s="27" t="s">
        <v>432</v>
      </c>
      <c r="G71" s="27"/>
      <c r="H71" s="27"/>
      <c r="I71" s="27" t="s">
        <v>368</v>
      </c>
      <c r="J71" s="30">
        <v>3</v>
      </c>
    </row>
    <row r="72" spans="1:10" ht="12.75">
      <c r="A72" s="29"/>
      <c r="B72" s="34"/>
      <c r="C72" s="27" t="s">
        <v>256</v>
      </c>
      <c r="D72" s="27" t="s">
        <v>426</v>
      </c>
      <c r="E72" s="27" t="s">
        <v>400</v>
      </c>
      <c r="F72" s="27" t="s">
        <v>432</v>
      </c>
      <c r="G72" s="27" t="s">
        <v>399</v>
      </c>
      <c r="H72" s="27"/>
      <c r="I72" s="27" t="s">
        <v>404</v>
      </c>
      <c r="J72" s="30">
        <v>2</v>
      </c>
    </row>
    <row r="73" spans="1:10" ht="12.75">
      <c r="A73" s="29"/>
      <c r="B73" s="34"/>
      <c r="C73" s="27" t="s">
        <v>257</v>
      </c>
      <c r="D73" s="27" t="s">
        <v>400</v>
      </c>
      <c r="E73" s="27" t="s">
        <v>425</v>
      </c>
      <c r="F73" s="27" t="s">
        <v>419</v>
      </c>
      <c r="G73" s="27" t="s">
        <v>459</v>
      </c>
      <c r="H73" s="27"/>
      <c r="I73" s="27" t="s">
        <v>252</v>
      </c>
      <c r="J73" s="30">
        <v>4</v>
      </c>
    </row>
    <row r="74" spans="1:10" ht="12.75">
      <c r="A74" s="29"/>
      <c r="B74" s="34"/>
      <c r="C74" s="27" t="s">
        <v>260</v>
      </c>
      <c r="D74" s="27" t="s">
        <v>425</v>
      </c>
      <c r="E74" s="27" t="s">
        <v>399</v>
      </c>
      <c r="F74" s="27" t="s">
        <v>402</v>
      </c>
      <c r="G74" s="27" t="s">
        <v>414</v>
      </c>
      <c r="H74" s="27" t="s">
        <v>415</v>
      </c>
      <c r="I74" s="27" t="s">
        <v>257</v>
      </c>
      <c r="J74" s="30">
        <v>3</v>
      </c>
    </row>
    <row r="75" spans="1:10" ht="12.75">
      <c r="A75" s="29"/>
      <c r="B75" s="34"/>
      <c r="C75" s="27" t="s">
        <v>261</v>
      </c>
      <c r="D75" s="27" t="s">
        <v>415</v>
      </c>
      <c r="E75" s="27" t="s">
        <v>415</v>
      </c>
      <c r="F75" s="27" t="s">
        <v>432</v>
      </c>
      <c r="G75" s="27" t="s">
        <v>400</v>
      </c>
      <c r="H75" s="27" t="s">
        <v>444</v>
      </c>
      <c r="I75" s="27" t="s">
        <v>403</v>
      </c>
      <c r="J75" s="30">
        <v>1</v>
      </c>
    </row>
    <row r="79" spans="1:10" ht="12.75">
      <c r="A79" s="27"/>
      <c r="B79" s="27" t="s">
        <v>239</v>
      </c>
      <c r="C79" s="27" t="s">
        <v>434</v>
      </c>
      <c r="D79" s="27" t="s">
        <v>54</v>
      </c>
      <c r="E79" s="27" t="s">
        <v>241</v>
      </c>
      <c r="F79" s="27" t="s">
        <v>242</v>
      </c>
      <c r="G79" s="27" t="s">
        <v>243</v>
      </c>
      <c r="H79" s="27" t="s">
        <v>244</v>
      </c>
      <c r="I79" s="28"/>
      <c r="J79" s="29"/>
    </row>
    <row r="80" spans="1:10" ht="12.75">
      <c r="A80" s="30">
        <v>1</v>
      </c>
      <c r="B80" s="30">
        <v>3233</v>
      </c>
      <c r="C80" s="30" t="s">
        <v>528</v>
      </c>
      <c r="D80" s="30" t="s">
        <v>529</v>
      </c>
      <c r="E80" s="30">
        <v>1</v>
      </c>
      <c r="F80" s="30"/>
      <c r="G80" s="30"/>
      <c r="H80" s="30">
        <v>3</v>
      </c>
      <c r="I80" s="28"/>
      <c r="J80" s="29"/>
    </row>
    <row r="81" spans="1:10" ht="12.75">
      <c r="A81" s="30">
        <v>2</v>
      </c>
      <c r="B81" s="30">
        <v>3220</v>
      </c>
      <c r="C81" s="30" t="s">
        <v>530</v>
      </c>
      <c r="D81" s="30" t="s">
        <v>440</v>
      </c>
      <c r="E81" s="30">
        <v>3</v>
      </c>
      <c r="F81" s="30"/>
      <c r="G81" s="30"/>
      <c r="H81" s="30">
        <v>1</v>
      </c>
      <c r="I81" s="28"/>
      <c r="J81" s="29"/>
    </row>
    <row r="82" spans="1:10" ht="12.75">
      <c r="A82" s="30">
        <v>3</v>
      </c>
      <c r="B82" s="30">
        <v>3201</v>
      </c>
      <c r="C82" s="30" t="s">
        <v>531</v>
      </c>
      <c r="D82" s="30" t="s">
        <v>76</v>
      </c>
      <c r="E82" s="30">
        <v>2</v>
      </c>
      <c r="F82" s="30"/>
      <c r="G82" s="30"/>
      <c r="H82" s="30">
        <v>2</v>
      </c>
      <c r="I82" s="28"/>
      <c r="J82" s="29"/>
    </row>
    <row r="83" spans="1:10" ht="12.75">
      <c r="A83" s="30">
        <v>4</v>
      </c>
      <c r="B83" s="30">
        <v>3158</v>
      </c>
      <c r="C83" s="30" t="s">
        <v>532</v>
      </c>
      <c r="D83" s="30" t="s">
        <v>533</v>
      </c>
      <c r="E83" s="30">
        <v>0</v>
      </c>
      <c r="F83" s="30"/>
      <c r="G83" s="30"/>
      <c r="H83" s="30">
        <v>4</v>
      </c>
      <c r="I83" s="28"/>
      <c r="J83" s="29"/>
    </row>
    <row r="85" spans="3:10" ht="12.75">
      <c r="C85" s="27"/>
      <c r="D85" s="27" t="s">
        <v>245</v>
      </c>
      <c r="E85" s="27" t="s">
        <v>246</v>
      </c>
      <c r="F85" s="27" t="s">
        <v>247</v>
      </c>
      <c r="G85" s="27" t="s">
        <v>248</v>
      </c>
      <c r="H85" s="27" t="s">
        <v>249</v>
      </c>
      <c r="I85" s="27" t="s">
        <v>250</v>
      </c>
      <c r="J85" s="27" t="s">
        <v>251</v>
      </c>
    </row>
    <row r="86" spans="3:10" ht="12.75">
      <c r="C86" s="27" t="s">
        <v>252</v>
      </c>
      <c r="D86" s="27" t="s">
        <v>401</v>
      </c>
      <c r="E86" s="27" t="s">
        <v>415</v>
      </c>
      <c r="F86" s="27" t="s">
        <v>402</v>
      </c>
      <c r="G86" s="27" t="s">
        <v>402</v>
      </c>
      <c r="H86" s="27"/>
      <c r="I86" s="27" t="s">
        <v>252</v>
      </c>
      <c r="J86" s="30">
        <v>4</v>
      </c>
    </row>
    <row r="87" spans="3:10" ht="12.75">
      <c r="C87" s="27" t="s">
        <v>254</v>
      </c>
      <c r="D87" s="27" t="s">
        <v>402</v>
      </c>
      <c r="E87" s="27" t="s">
        <v>444</v>
      </c>
      <c r="F87" s="27" t="s">
        <v>401</v>
      </c>
      <c r="G87" s="27" t="s">
        <v>416</v>
      </c>
      <c r="H87" s="27"/>
      <c r="I87" s="27" t="s">
        <v>404</v>
      </c>
      <c r="J87" s="30">
        <v>3</v>
      </c>
    </row>
    <row r="88" spans="3:10" ht="12.75">
      <c r="C88" s="27" t="s">
        <v>256</v>
      </c>
      <c r="D88" s="27" t="s">
        <v>424</v>
      </c>
      <c r="E88" s="27" t="s">
        <v>534</v>
      </c>
      <c r="F88" s="27" t="s">
        <v>416</v>
      </c>
      <c r="G88" s="27" t="s">
        <v>401</v>
      </c>
      <c r="H88" s="27"/>
      <c r="I88" s="27" t="s">
        <v>404</v>
      </c>
      <c r="J88" s="30">
        <v>2</v>
      </c>
    </row>
    <row r="89" spans="3:10" ht="12.75">
      <c r="C89" s="27" t="s">
        <v>257</v>
      </c>
      <c r="D89" s="27" t="s">
        <v>444</v>
      </c>
      <c r="E89" s="27" t="s">
        <v>441</v>
      </c>
      <c r="F89" s="27" t="s">
        <v>399</v>
      </c>
      <c r="G89" s="27" t="s">
        <v>414</v>
      </c>
      <c r="H89" s="27"/>
      <c r="I89" s="27" t="s">
        <v>404</v>
      </c>
      <c r="J89" s="30">
        <v>4</v>
      </c>
    </row>
    <row r="90" spans="3:10" ht="12.75">
      <c r="C90" s="27" t="s">
        <v>260</v>
      </c>
      <c r="D90" s="27" t="s">
        <v>415</v>
      </c>
      <c r="E90" s="27" t="s">
        <v>419</v>
      </c>
      <c r="F90" s="27" t="s">
        <v>441</v>
      </c>
      <c r="G90" s="27"/>
      <c r="H90" s="27"/>
      <c r="I90" s="27" t="s">
        <v>510</v>
      </c>
      <c r="J90" s="30">
        <v>3</v>
      </c>
    </row>
    <row r="91" spans="3:10" ht="12.75">
      <c r="C91" s="27" t="s">
        <v>261</v>
      </c>
      <c r="D91" s="27" t="s">
        <v>399</v>
      </c>
      <c r="E91" s="27" t="s">
        <v>432</v>
      </c>
      <c r="F91" s="27" t="s">
        <v>418</v>
      </c>
      <c r="G91" s="27"/>
      <c r="H91" s="27"/>
      <c r="I91" s="27" t="s">
        <v>368</v>
      </c>
      <c r="J91" s="3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zoomScale="95" zoomScaleNormal="95" workbookViewId="0" topLeftCell="B1">
      <selection activeCell="D16" sqref="D16"/>
    </sheetView>
  </sheetViews>
  <sheetFormatPr defaultColWidth="11.00390625" defaultRowHeight="14.25"/>
  <cols>
    <col min="1" max="1" width="10.50390625" style="0" customWidth="1"/>
    <col min="2" max="2" width="8.50390625" style="0" customWidth="1"/>
    <col min="3" max="3" width="29.00390625" style="0" customWidth="1"/>
    <col min="4" max="4" width="17.625" style="0" customWidth="1"/>
    <col min="5" max="5" width="30.75390625" style="304" customWidth="1"/>
    <col min="6" max="6" width="24.625" style="304" customWidth="1"/>
    <col min="7" max="7" width="24.625" style="0" customWidth="1"/>
    <col min="8" max="8" width="24.125" style="0" customWidth="1"/>
    <col min="9" max="16384" width="10.50390625" style="0" customWidth="1"/>
  </cols>
  <sheetData>
    <row r="2" spans="1:8" ht="12.75">
      <c r="A2" s="11"/>
      <c r="B2" s="12" t="s">
        <v>232</v>
      </c>
      <c r="C2" s="13"/>
      <c r="D2" s="13"/>
      <c r="E2" s="305"/>
      <c r="F2" s="306"/>
      <c r="G2" s="16"/>
      <c r="H2" s="16"/>
    </row>
    <row r="3" spans="1:8" ht="12.75">
      <c r="A3" s="11"/>
      <c r="B3" s="18" t="s">
        <v>234</v>
      </c>
      <c r="C3" s="19"/>
      <c r="D3" s="19" t="s">
        <v>535</v>
      </c>
      <c r="E3" s="307"/>
      <c r="F3" s="306"/>
      <c r="G3" s="16"/>
      <c r="H3" s="16"/>
    </row>
    <row r="4" spans="1:8" ht="12.75">
      <c r="A4" s="11"/>
      <c r="B4" s="21" t="s">
        <v>236</v>
      </c>
      <c r="C4" s="22"/>
      <c r="D4" s="22"/>
      <c r="E4" s="308"/>
      <c r="F4" s="306"/>
      <c r="G4" s="16"/>
      <c r="H4" s="16"/>
    </row>
    <row r="5" spans="1:8" ht="12.75">
      <c r="A5" s="183"/>
      <c r="B5" s="184"/>
      <c r="C5" s="184"/>
      <c r="D5" s="184"/>
      <c r="E5" s="309"/>
      <c r="F5" s="202"/>
      <c r="G5" s="16"/>
      <c r="H5" s="16"/>
    </row>
    <row r="6" spans="1:8" ht="12.75">
      <c r="A6" s="186"/>
      <c r="B6" s="186" t="s">
        <v>239</v>
      </c>
      <c r="C6" s="186" t="s">
        <v>53</v>
      </c>
      <c r="D6" s="186" t="s">
        <v>54</v>
      </c>
      <c r="E6" s="306"/>
      <c r="F6" s="202"/>
      <c r="G6" s="16"/>
      <c r="H6" s="16"/>
    </row>
    <row r="7" spans="1:8" ht="12.75">
      <c r="A7" s="187">
        <v>1</v>
      </c>
      <c r="B7" s="188" t="s">
        <v>468</v>
      </c>
      <c r="C7" s="188" t="s">
        <v>29</v>
      </c>
      <c r="D7" s="188" t="s">
        <v>30</v>
      </c>
      <c r="E7" s="189" t="s">
        <v>29</v>
      </c>
      <c r="F7" s="310"/>
      <c r="G7" s="190"/>
      <c r="H7" s="190"/>
    </row>
    <row r="8" spans="1:8" ht="12.75">
      <c r="A8" s="187">
        <v>2</v>
      </c>
      <c r="B8" s="188"/>
      <c r="C8" s="188"/>
      <c r="D8" s="188"/>
      <c r="E8" s="191"/>
      <c r="F8" s="192" t="s">
        <v>29</v>
      </c>
      <c r="G8" s="190"/>
      <c r="H8" s="190"/>
    </row>
    <row r="9" spans="1:8" ht="12.75">
      <c r="A9" s="193">
        <v>3</v>
      </c>
      <c r="B9" s="186"/>
      <c r="C9" s="186"/>
      <c r="D9" s="186"/>
      <c r="E9" s="311" t="s">
        <v>530</v>
      </c>
      <c r="F9" s="191" t="s">
        <v>536</v>
      </c>
      <c r="G9" s="195"/>
      <c r="H9" s="190"/>
    </row>
    <row r="10" spans="1:8" ht="12.75">
      <c r="A10" s="193">
        <v>4</v>
      </c>
      <c r="B10" s="186" t="s">
        <v>495</v>
      </c>
      <c r="C10" s="186" t="s">
        <v>530</v>
      </c>
      <c r="D10" s="186" t="s">
        <v>440</v>
      </c>
      <c r="E10" s="200"/>
      <c r="F10" s="313"/>
      <c r="G10" s="192" t="s">
        <v>27</v>
      </c>
      <c r="H10" s="190"/>
    </row>
    <row r="11" spans="1:8" ht="12.75">
      <c r="A11" s="187">
        <v>5</v>
      </c>
      <c r="B11" s="188" t="s">
        <v>481</v>
      </c>
      <c r="C11" s="188" t="s">
        <v>537</v>
      </c>
      <c r="D11" s="188" t="s">
        <v>103</v>
      </c>
      <c r="E11" s="189" t="s">
        <v>513</v>
      </c>
      <c r="F11" s="313"/>
      <c r="G11" s="191" t="s">
        <v>538</v>
      </c>
      <c r="H11" s="195"/>
    </row>
    <row r="12" spans="1:8" ht="12.75">
      <c r="A12" s="187">
        <v>6</v>
      </c>
      <c r="B12" s="188" t="s">
        <v>491</v>
      </c>
      <c r="C12" s="188" t="s">
        <v>513</v>
      </c>
      <c r="D12" s="188" t="s">
        <v>22</v>
      </c>
      <c r="E12" s="191" t="s">
        <v>539</v>
      </c>
      <c r="F12" s="199" t="s">
        <v>27</v>
      </c>
      <c r="G12" s="315"/>
      <c r="H12" s="195"/>
    </row>
    <row r="13" spans="1:8" ht="12.75">
      <c r="A13" s="193">
        <v>7</v>
      </c>
      <c r="B13" s="186"/>
      <c r="C13" s="186"/>
      <c r="D13" s="186"/>
      <c r="E13" s="311" t="s">
        <v>522</v>
      </c>
      <c r="F13" s="200" t="s">
        <v>540</v>
      </c>
      <c r="G13" s="197"/>
      <c r="H13" s="195"/>
    </row>
    <row r="14" spans="1:8" ht="12.75">
      <c r="A14" s="193">
        <v>8</v>
      </c>
      <c r="B14" s="186" t="s">
        <v>484</v>
      </c>
      <c r="C14" s="186" t="s">
        <v>522</v>
      </c>
      <c r="D14" s="186" t="s">
        <v>7</v>
      </c>
      <c r="E14" s="200"/>
      <c r="F14" s="310"/>
      <c r="G14" s="197"/>
      <c r="H14" s="192" t="s">
        <v>511</v>
      </c>
    </row>
    <row r="15" spans="1:8" ht="12.75">
      <c r="A15" s="184"/>
      <c r="B15" s="184"/>
      <c r="C15" s="184"/>
      <c r="D15" s="184"/>
      <c r="E15" s="310"/>
      <c r="F15" s="310"/>
      <c r="G15" s="197"/>
      <c r="H15" s="200" t="s">
        <v>541</v>
      </c>
    </row>
    <row r="16" spans="1:8" ht="12.75">
      <c r="A16" s="187">
        <v>9</v>
      </c>
      <c r="B16" s="188" t="s">
        <v>488</v>
      </c>
      <c r="C16" s="188" t="s">
        <v>526</v>
      </c>
      <c r="D16" s="188" t="s">
        <v>79</v>
      </c>
      <c r="E16" s="189" t="s">
        <v>526</v>
      </c>
      <c r="F16" s="310"/>
      <c r="G16" s="197"/>
      <c r="H16" s="195"/>
    </row>
    <row r="17" spans="1:8" ht="12.75">
      <c r="A17" s="187">
        <v>10</v>
      </c>
      <c r="B17" s="188"/>
      <c r="C17" s="188"/>
      <c r="D17" s="188"/>
      <c r="E17" s="191"/>
      <c r="F17" s="189" t="s">
        <v>506</v>
      </c>
      <c r="G17" s="197"/>
      <c r="H17" s="195"/>
    </row>
    <row r="18" spans="1:8" ht="12.75">
      <c r="A18" s="193">
        <v>11</v>
      </c>
      <c r="B18" s="186" t="s">
        <v>469</v>
      </c>
      <c r="C18" s="186" t="s">
        <v>506</v>
      </c>
      <c r="D18" s="186" t="s">
        <v>507</v>
      </c>
      <c r="E18" s="189" t="s">
        <v>506</v>
      </c>
      <c r="F18" s="191" t="s">
        <v>542</v>
      </c>
      <c r="G18" s="315"/>
      <c r="H18" s="195"/>
    </row>
    <row r="19" spans="1:8" ht="12.75">
      <c r="A19" s="193">
        <v>12</v>
      </c>
      <c r="B19" s="186" t="s">
        <v>497</v>
      </c>
      <c r="C19" s="186" t="s">
        <v>520</v>
      </c>
      <c r="D19" s="186" t="s">
        <v>543</v>
      </c>
      <c r="E19" s="200" t="s">
        <v>544</v>
      </c>
      <c r="F19" s="313"/>
      <c r="G19" s="199" t="s">
        <v>545</v>
      </c>
      <c r="H19" s="195"/>
    </row>
    <row r="20" spans="1:8" ht="12.75">
      <c r="A20" s="187">
        <v>13</v>
      </c>
      <c r="B20" s="188" t="s">
        <v>479</v>
      </c>
      <c r="C20" s="188" t="s">
        <v>531</v>
      </c>
      <c r="D20" s="188" t="s">
        <v>76</v>
      </c>
      <c r="E20" s="189" t="s">
        <v>531</v>
      </c>
      <c r="F20" s="313"/>
      <c r="G20" s="200" t="s">
        <v>546</v>
      </c>
      <c r="H20" s="190"/>
    </row>
    <row r="21" spans="1:8" ht="12.75">
      <c r="A21" s="187">
        <v>14</v>
      </c>
      <c r="B21" s="188"/>
      <c r="C21" s="188"/>
      <c r="D21" s="188"/>
      <c r="E21" s="191"/>
      <c r="F21" s="199" t="s">
        <v>511</v>
      </c>
      <c r="G21" s="195"/>
      <c r="H21" s="190"/>
    </row>
    <row r="22" spans="1:8" ht="12.75">
      <c r="A22" s="193">
        <v>15</v>
      </c>
      <c r="B22" s="186"/>
      <c r="C22" s="186"/>
      <c r="D22" s="186"/>
      <c r="E22" s="189" t="s">
        <v>511</v>
      </c>
      <c r="F22" s="200" t="s">
        <v>547</v>
      </c>
      <c r="G22" s="190"/>
      <c r="H22" s="190"/>
    </row>
    <row r="23" spans="1:8" ht="12.75">
      <c r="A23" s="193">
        <v>16</v>
      </c>
      <c r="B23" s="186" t="s">
        <v>502</v>
      </c>
      <c r="C23" s="188" t="s">
        <v>511</v>
      </c>
      <c r="D23" s="186" t="s">
        <v>548</v>
      </c>
      <c r="E23" s="200"/>
      <c r="F23" s="310"/>
      <c r="G23" s="190"/>
      <c r="H23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3"/>
  <sheetViews>
    <sheetView zoomScale="95" zoomScaleNormal="95" workbookViewId="0" topLeftCell="A442">
      <selection activeCell="C445" sqref="C445"/>
    </sheetView>
  </sheetViews>
  <sheetFormatPr defaultColWidth="11.00390625" defaultRowHeight="14.25"/>
  <cols>
    <col min="1" max="1" width="5.50390625" style="0" customWidth="1"/>
    <col min="2" max="2" width="10.50390625" style="0" customWidth="1"/>
    <col min="3" max="3" width="18.875" style="0" customWidth="1"/>
    <col min="4" max="16384" width="10.50390625" style="0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9" ht="12.75">
      <c r="A2" s="11"/>
      <c r="B2" s="12" t="s">
        <v>232</v>
      </c>
      <c r="C2" s="13"/>
      <c r="D2" s="13" t="s">
        <v>549</v>
      </c>
      <c r="E2" s="14"/>
      <c r="F2" s="15"/>
      <c r="G2" s="16"/>
      <c r="H2" s="16"/>
      <c r="I2" s="17"/>
    </row>
    <row r="3" spans="1:9" ht="12.75">
      <c r="A3" s="11"/>
      <c r="B3" s="18" t="s">
        <v>234</v>
      </c>
      <c r="C3" s="19"/>
      <c r="D3" s="19" t="s">
        <v>550</v>
      </c>
      <c r="E3" s="20"/>
      <c r="F3" s="15"/>
      <c r="G3" s="16"/>
      <c r="H3" s="16"/>
      <c r="I3" s="17"/>
    </row>
    <row r="4" spans="1:9" ht="12.75">
      <c r="A4" s="11"/>
      <c r="B4" s="21" t="s">
        <v>236</v>
      </c>
      <c r="C4" s="22"/>
      <c r="D4" s="22" t="s">
        <v>237</v>
      </c>
      <c r="E4" s="23" t="s">
        <v>277</v>
      </c>
      <c r="F4" s="15"/>
      <c r="G4" s="16"/>
      <c r="H4" s="16"/>
      <c r="I4" s="17"/>
    </row>
    <row r="5" spans="1:9" ht="12.75">
      <c r="A5" s="16"/>
      <c r="B5" s="19"/>
      <c r="C5" s="19"/>
      <c r="D5" s="19"/>
      <c r="E5" s="19"/>
      <c r="F5" s="16"/>
      <c r="G5" s="16"/>
      <c r="H5" s="16"/>
      <c r="I5" s="17"/>
    </row>
    <row r="6" spans="1:9" ht="12.75">
      <c r="A6" s="16"/>
      <c r="B6" s="19" t="s">
        <v>551</v>
      </c>
      <c r="C6" s="19"/>
      <c r="D6" s="19"/>
      <c r="E6" s="19"/>
      <c r="F6" s="16"/>
      <c r="G6" s="16"/>
      <c r="H6" s="16"/>
      <c r="I6" s="17"/>
    </row>
    <row r="7" spans="1:10" ht="12.75">
      <c r="A7" s="24"/>
      <c r="B7" s="211"/>
      <c r="C7" s="211"/>
      <c r="D7" s="211"/>
      <c r="E7" s="211"/>
      <c r="F7" s="24"/>
      <c r="G7" s="24"/>
      <c r="H7" s="24"/>
      <c r="I7" s="26"/>
      <c r="J7" s="26"/>
    </row>
    <row r="8" spans="1:10" ht="12.75">
      <c r="A8" s="27"/>
      <c r="B8" s="27" t="s">
        <v>239</v>
      </c>
      <c r="C8" s="27" t="s">
        <v>396</v>
      </c>
      <c r="D8" s="27" t="s">
        <v>54</v>
      </c>
      <c r="E8" s="27" t="s">
        <v>241</v>
      </c>
      <c r="F8" s="27" t="s">
        <v>242</v>
      </c>
      <c r="G8" s="27" t="s">
        <v>243</v>
      </c>
      <c r="H8" s="27" t="s">
        <v>244</v>
      </c>
      <c r="I8" s="28"/>
      <c r="J8" s="29"/>
    </row>
    <row r="9" spans="1:10" ht="12.75">
      <c r="A9" s="30">
        <v>1</v>
      </c>
      <c r="B9" s="30">
        <v>1897</v>
      </c>
      <c r="C9" s="30" t="s">
        <v>8</v>
      </c>
      <c r="D9" s="30" t="s">
        <v>9</v>
      </c>
      <c r="E9" s="30">
        <v>1</v>
      </c>
      <c r="F9" s="30"/>
      <c r="G9" s="30"/>
      <c r="H9" s="30">
        <v>2</v>
      </c>
      <c r="I9" s="28"/>
      <c r="J9" s="29"/>
    </row>
    <row r="10" spans="1:10" ht="12.75">
      <c r="A10" s="30">
        <v>2</v>
      </c>
      <c r="B10" s="30">
        <v>1756</v>
      </c>
      <c r="C10" s="30" t="s">
        <v>193</v>
      </c>
      <c r="D10" s="30" t="s">
        <v>91</v>
      </c>
      <c r="E10" s="30">
        <v>2</v>
      </c>
      <c r="F10" s="30"/>
      <c r="G10" s="30"/>
      <c r="H10" s="30">
        <v>1</v>
      </c>
      <c r="I10" s="28"/>
      <c r="J10" s="29"/>
    </row>
    <row r="11" spans="1:10" ht="12.75">
      <c r="A11" s="30">
        <v>3</v>
      </c>
      <c r="B11" s="30">
        <v>1744</v>
      </c>
      <c r="C11" s="30" t="s">
        <v>188</v>
      </c>
      <c r="D11" s="30" t="s">
        <v>145</v>
      </c>
      <c r="E11" s="30">
        <v>0</v>
      </c>
      <c r="F11" s="30"/>
      <c r="G11" s="30"/>
      <c r="H11" s="30">
        <v>3</v>
      </c>
      <c r="I11" s="28"/>
      <c r="J11" s="29"/>
    </row>
    <row r="12" spans="1:10" ht="12.75">
      <c r="A12" s="30">
        <v>4</v>
      </c>
      <c r="B12" s="30"/>
      <c r="C12" s="30"/>
      <c r="D12" s="30"/>
      <c r="E12" s="30"/>
      <c r="F12" s="30"/>
      <c r="G12" s="30"/>
      <c r="H12" s="30"/>
      <c r="I12" s="28"/>
      <c r="J12" s="29"/>
    </row>
    <row r="13" spans="1:10" ht="12.75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ht="12.75">
      <c r="A14" s="29"/>
      <c r="B14" s="34"/>
      <c r="C14" s="27"/>
      <c r="D14" s="27" t="s">
        <v>245</v>
      </c>
      <c r="E14" s="27" t="s">
        <v>246</v>
      </c>
      <c r="F14" s="27" t="s">
        <v>247</v>
      </c>
      <c r="G14" s="27" t="s">
        <v>248</v>
      </c>
      <c r="H14" s="27" t="s">
        <v>249</v>
      </c>
      <c r="I14" s="27" t="s">
        <v>250</v>
      </c>
      <c r="J14" s="27" t="s">
        <v>251</v>
      </c>
    </row>
    <row r="15" spans="1:10" ht="12.75">
      <c r="A15" s="29"/>
      <c r="B15" s="34"/>
      <c r="C15" s="27" t="s">
        <v>252</v>
      </c>
      <c r="D15" s="27" t="s">
        <v>442</v>
      </c>
      <c r="E15" s="27" t="s">
        <v>399</v>
      </c>
      <c r="F15" s="27" t="s">
        <v>418</v>
      </c>
      <c r="G15" s="27"/>
      <c r="H15" s="27"/>
      <c r="I15" s="27"/>
      <c r="J15" s="30">
        <v>4</v>
      </c>
    </row>
    <row r="16" spans="1:10" ht="12.75">
      <c r="A16" s="29"/>
      <c r="B16" s="34"/>
      <c r="C16" s="27" t="s">
        <v>254</v>
      </c>
      <c r="D16" s="27"/>
      <c r="E16" s="27"/>
      <c r="F16" s="27"/>
      <c r="G16" s="27"/>
      <c r="H16" s="27"/>
      <c r="I16" s="27"/>
      <c r="J16" s="30">
        <v>3</v>
      </c>
    </row>
    <row r="17" spans="1:10" ht="12.75">
      <c r="A17" s="29"/>
      <c r="B17" s="34"/>
      <c r="C17" s="27" t="s">
        <v>256</v>
      </c>
      <c r="D17" s="27"/>
      <c r="E17" s="27"/>
      <c r="F17" s="27"/>
      <c r="G17" s="27"/>
      <c r="H17" s="27"/>
      <c r="I17" s="27"/>
      <c r="J17" s="30">
        <v>2</v>
      </c>
    </row>
    <row r="18" spans="1:10" ht="12.75">
      <c r="A18" s="29"/>
      <c r="B18" s="34"/>
      <c r="C18" s="27" t="s">
        <v>257</v>
      </c>
      <c r="D18" s="27" t="s">
        <v>418</v>
      </c>
      <c r="E18" s="27" t="s">
        <v>426</v>
      </c>
      <c r="F18" s="27" t="s">
        <v>432</v>
      </c>
      <c r="G18" s="27" t="s">
        <v>444</v>
      </c>
      <c r="H18" s="27"/>
      <c r="I18" s="27" t="s">
        <v>404</v>
      </c>
      <c r="J18" s="30">
        <v>4</v>
      </c>
    </row>
    <row r="19" spans="1:10" ht="12.75">
      <c r="A19" s="29"/>
      <c r="B19" s="34"/>
      <c r="C19" s="27" t="s">
        <v>260</v>
      </c>
      <c r="D19" s="27" t="s">
        <v>425</v>
      </c>
      <c r="E19" s="27" t="s">
        <v>400</v>
      </c>
      <c r="F19" s="27" t="s">
        <v>412</v>
      </c>
      <c r="G19" s="27" t="s">
        <v>425</v>
      </c>
      <c r="H19" s="27"/>
      <c r="I19" s="27" t="s">
        <v>252</v>
      </c>
      <c r="J19" s="30">
        <v>3</v>
      </c>
    </row>
    <row r="20" spans="1:10" ht="12.75">
      <c r="A20" s="29"/>
      <c r="B20" s="34"/>
      <c r="C20" s="27" t="s">
        <v>261</v>
      </c>
      <c r="D20" s="27"/>
      <c r="E20" s="27"/>
      <c r="F20" s="27"/>
      <c r="G20" s="27"/>
      <c r="H20" s="27"/>
      <c r="I20" s="27"/>
      <c r="J20" s="30">
        <v>1</v>
      </c>
    </row>
    <row r="22" spans="1:3" ht="12.75">
      <c r="A22" s="1"/>
      <c r="B22" s="1"/>
      <c r="C22" s="1"/>
    </row>
    <row r="23" spans="1:3" ht="12.75">
      <c r="A23" s="1"/>
      <c r="B23" s="316"/>
      <c r="C23" s="1"/>
    </row>
    <row r="24" spans="1:3" ht="12.75">
      <c r="A24" s="1"/>
      <c r="B24" s="317"/>
      <c r="C24" s="1"/>
    </row>
    <row r="25" spans="1:3" ht="12.75">
      <c r="A25" s="1"/>
      <c r="B25" s="1"/>
      <c r="C25" s="1"/>
    </row>
    <row r="34" ht="12.75">
      <c r="B34" s="19" t="s">
        <v>552</v>
      </c>
    </row>
    <row r="36" spans="1:10" ht="12.75">
      <c r="A36" s="27"/>
      <c r="B36" s="27" t="s">
        <v>239</v>
      </c>
      <c r="C36" s="27" t="s">
        <v>405</v>
      </c>
      <c r="D36" s="27" t="s">
        <v>54</v>
      </c>
      <c r="E36" s="27" t="s">
        <v>241</v>
      </c>
      <c r="F36" s="27" t="s">
        <v>242</v>
      </c>
      <c r="G36" s="27" t="s">
        <v>243</v>
      </c>
      <c r="H36" s="27" t="s">
        <v>244</v>
      </c>
      <c r="I36" s="28"/>
      <c r="J36" s="29"/>
    </row>
    <row r="37" spans="1:10" ht="12.75">
      <c r="A37" s="30">
        <v>1</v>
      </c>
      <c r="B37" s="30">
        <v>1896</v>
      </c>
      <c r="C37" s="30" t="s">
        <v>4</v>
      </c>
      <c r="D37" s="30" t="s">
        <v>5</v>
      </c>
      <c r="E37" s="30">
        <v>2</v>
      </c>
      <c r="F37" s="27"/>
      <c r="G37" s="27"/>
      <c r="H37" s="30">
        <v>1</v>
      </c>
      <c r="I37" s="28"/>
      <c r="J37" s="29"/>
    </row>
    <row r="38" spans="1:10" ht="12.75">
      <c r="A38" s="30">
        <v>2</v>
      </c>
      <c r="B38" s="30">
        <v>1765</v>
      </c>
      <c r="C38" s="30" t="s">
        <v>95</v>
      </c>
      <c r="D38" s="30" t="s">
        <v>91</v>
      </c>
      <c r="E38" s="30">
        <v>1</v>
      </c>
      <c r="F38" s="27"/>
      <c r="G38" s="27"/>
      <c r="H38" s="30">
        <v>2</v>
      </c>
      <c r="I38" s="28"/>
      <c r="J38" s="29"/>
    </row>
    <row r="39" spans="1:10" ht="12.75">
      <c r="A39" s="30">
        <v>3</v>
      </c>
      <c r="B39" s="30">
        <v>1643</v>
      </c>
      <c r="C39" s="30" t="s">
        <v>133</v>
      </c>
      <c r="D39" s="30" t="s">
        <v>553</v>
      </c>
      <c r="E39" s="30">
        <v>0</v>
      </c>
      <c r="F39" s="27"/>
      <c r="G39" s="27"/>
      <c r="H39" s="30">
        <v>3</v>
      </c>
      <c r="I39" s="28"/>
      <c r="J39" s="29"/>
    </row>
    <row r="40" spans="1:10" ht="12.75">
      <c r="A40" s="30">
        <v>4</v>
      </c>
      <c r="B40" s="30"/>
      <c r="C40" s="30"/>
      <c r="D40" s="30"/>
      <c r="E40" s="30"/>
      <c r="F40" s="27"/>
      <c r="G40" s="27"/>
      <c r="H40" s="30"/>
      <c r="I40" s="28"/>
      <c r="J40" s="29"/>
    </row>
    <row r="41" spans="1:10" ht="12.75">
      <c r="A41" s="35"/>
      <c r="B41" s="35"/>
      <c r="C41" s="35"/>
      <c r="D41" s="35"/>
      <c r="E41" s="29"/>
      <c r="F41" s="29"/>
      <c r="G41" s="29"/>
      <c r="H41" s="29"/>
      <c r="I41" s="29"/>
      <c r="J41" s="29"/>
    </row>
    <row r="42" spans="1:10" ht="12.75">
      <c r="A42" s="29"/>
      <c r="B42" s="29"/>
      <c r="C42" s="29"/>
      <c r="D42" s="29"/>
      <c r="E42" s="29"/>
      <c r="F42" s="29"/>
      <c r="G42" s="29"/>
      <c r="H42" s="29"/>
      <c r="I42" s="33"/>
      <c r="J42" s="33"/>
    </row>
    <row r="43" spans="1:10" ht="12.75">
      <c r="A43" s="29"/>
      <c r="B43" s="34"/>
      <c r="C43" s="27"/>
      <c r="D43" s="27" t="s">
        <v>245</v>
      </c>
      <c r="E43" s="27" t="s">
        <v>246</v>
      </c>
      <c r="F43" s="27" t="s">
        <v>247</v>
      </c>
      <c r="G43" s="27" t="s">
        <v>248</v>
      </c>
      <c r="H43" s="27" t="s">
        <v>249</v>
      </c>
      <c r="I43" s="27" t="s">
        <v>250</v>
      </c>
      <c r="J43" s="27" t="s">
        <v>251</v>
      </c>
    </row>
    <row r="44" spans="1:10" ht="12.75">
      <c r="A44" s="29"/>
      <c r="B44" s="34"/>
      <c r="C44" s="27" t="s">
        <v>252</v>
      </c>
      <c r="D44" s="27" t="s">
        <v>432</v>
      </c>
      <c r="E44" s="27" t="s">
        <v>432</v>
      </c>
      <c r="F44" s="27" t="s">
        <v>415</v>
      </c>
      <c r="G44" s="27" t="s">
        <v>416</v>
      </c>
      <c r="H44" s="27"/>
      <c r="I44" s="27" t="s">
        <v>404</v>
      </c>
      <c r="J44" s="30">
        <v>4</v>
      </c>
    </row>
    <row r="45" spans="1:10" ht="12.75">
      <c r="A45" s="29"/>
      <c r="B45" s="34"/>
      <c r="C45" s="27" t="s">
        <v>254</v>
      </c>
      <c r="D45" s="27"/>
      <c r="E45" s="27"/>
      <c r="F45" s="27"/>
      <c r="G45" s="27"/>
      <c r="H45" s="27"/>
      <c r="I45" s="27"/>
      <c r="J45" s="30">
        <v>3</v>
      </c>
    </row>
    <row r="46" spans="1:10" ht="12.75">
      <c r="A46" s="29"/>
      <c r="B46" s="34"/>
      <c r="C46" s="27" t="s">
        <v>256</v>
      </c>
      <c r="D46" s="27"/>
      <c r="E46" s="27"/>
      <c r="F46" s="27"/>
      <c r="G46" s="27"/>
      <c r="H46" s="27"/>
      <c r="I46" s="27"/>
      <c r="J46" s="30">
        <v>2</v>
      </c>
    </row>
    <row r="47" spans="1:10" ht="12.75">
      <c r="A47" s="29"/>
      <c r="B47" s="34"/>
      <c r="C47" s="27" t="s">
        <v>257</v>
      </c>
      <c r="D47" s="27" t="s">
        <v>554</v>
      </c>
      <c r="E47" s="27" t="s">
        <v>416</v>
      </c>
      <c r="F47" s="27" t="s">
        <v>444</v>
      </c>
      <c r="G47" s="27"/>
      <c r="H47" s="27"/>
      <c r="I47" s="27" t="s">
        <v>368</v>
      </c>
      <c r="J47" s="30">
        <v>4</v>
      </c>
    </row>
    <row r="48" spans="1:10" ht="12.75">
      <c r="A48" s="29"/>
      <c r="B48" s="34"/>
      <c r="C48" s="27" t="s">
        <v>260</v>
      </c>
      <c r="D48" s="27" t="s">
        <v>424</v>
      </c>
      <c r="E48" s="27" t="s">
        <v>424</v>
      </c>
      <c r="F48" s="27" t="s">
        <v>402</v>
      </c>
      <c r="G48" s="27" t="s">
        <v>432</v>
      </c>
      <c r="H48" s="27"/>
      <c r="I48" s="27" t="s">
        <v>404</v>
      </c>
      <c r="J48" s="30">
        <v>3</v>
      </c>
    </row>
    <row r="49" spans="1:10" ht="12.75">
      <c r="A49" s="29"/>
      <c r="B49" s="34"/>
      <c r="C49" s="27" t="s">
        <v>261</v>
      </c>
      <c r="D49" s="27"/>
      <c r="E49" s="27"/>
      <c r="F49" s="27"/>
      <c r="G49" s="27"/>
      <c r="H49" s="27"/>
      <c r="I49" s="27"/>
      <c r="J49" s="30">
        <v>1</v>
      </c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35"/>
    </row>
    <row r="51" spans="1:10" ht="12.75">
      <c r="A51" s="29"/>
      <c r="B51" s="29"/>
      <c r="C51" s="29"/>
      <c r="D51" s="29"/>
      <c r="E51" s="29"/>
      <c r="F51" s="29"/>
      <c r="G51" s="29"/>
      <c r="H51" s="29"/>
      <c r="I51" s="29"/>
      <c r="J51" s="35"/>
    </row>
    <row r="52" spans="1:10" ht="12.75">
      <c r="A52" s="29"/>
      <c r="B52" s="29"/>
      <c r="C52" s="29"/>
      <c r="D52" s="29"/>
      <c r="E52" s="29"/>
      <c r="F52" s="29"/>
      <c r="G52" s="29"/>
      <c r="H52" s="29"/>
      <c r="I52" s="29"/>
      <c r="J52" s="35"/>
    </row>
    <row r="53" spans="1:10" ht="12.75">
      <c r="A53" s="29"/>
      <c r="B53" s="29"/>
      <c r="C53" s="29"/>
      <c r="D53" s="29"/>
      <c r="E53" s="29"/>
      <c r="F53" s="29"/>
      <c r="G53" s="29"/>
      <c r="H53" s="29"/>
      <c r="I53" s="29"/>
      <c r="J53" s="35"/>
    </row>
    <row r="66" ht="12.75">
      <c r="B66" s="19" t="s">
        <v>555</v>
      </c>
    </row>
    <row r="70" spans="1:10" ht="12.75">
      <c r="A70" s="27"/>
      <c r="B70" s="27" t="s">
        <v>239</v>
      </c>
      <c r="C70" s="27" t="s">
        <v>420</v>
      </c>
      <c r="D70" s="27" t="s">
        <v>54</v>
      </c>
      <c r="E70" s="27" t="s">
        <v>241</v>
      </c>
      <c r="F70" s="27" t="s">
        <v>242</v>
      </c>
      <c r="G70" s="27" t="s">
        <v>243</v>
      </c>
      <c r="H70" s="27" t="s">
        <v>244</v>
      </c>
      <c r="I70" s="28"/>
      <c r="J70" s="29"/>
    </row>
    <row r="71" spans="1:10" ht="12.75">
      <c r="A71" s="30">
        <v>1</v>
      </c>
      <c r="B71" s="30">
        <v>1896</v>
      </c>
      <c r="C71" s="30" t="s">
        <v>211</v>
      </c>
      <c r="D71" s="30" t="s">
        <v>199</v>
      </c>
      <c r="E71" s="30">
        <v>3</v>
      </c>
      <c r="F71" s="30"/>
      <c r="G71" s="30"/>
      <c r="H71" s="30">
        <v>1</v>
      </c>
      <c r="I71" s="28"/>
      <c r="J71" s="29"/>
    </row>
    <row r="72" spans="1:10" ht="12.75">
      <c r="A72" s="30">
        <v>2</v>
      </c>
      <c r="B72" s="30">
        <v>1823</v>
      </c>
      <c r="C72" s="30" t="s">
        <v>208</v>
      </c>
      <c r="D72" s="30" t="s">
        <v>149</v>
      </c>
      <c r="E72" s="30">
        <v>2</v>
      </c>
      <c r="F72" s="30"/>
      <c r="G72" s="30"/>
      <c r="H72" s="30">
        <v>2</v>
      </c>
      <c r="I72" s="28"/>
      <c r="J72" s="29"/>
    </row>
    <row r="73" spans="1:10" ht="12.75">
      <c r="A73" s="30">
        <v>3</v>
      </c>
      <c r="B73" s="30">
        <v>1745</v>
      </c>
      <c r="C73" s="30" t="s">
        <v>85</v>
      </c>
      <c r="D73" s="30" t="s">
        <v>91</v>
      </c>
      <c r="E73" s="30">
        <v>1</v>
      </c>
      <c r="F73" s="30"/>
      <c r="G73" s="30"/>
      <c r="H73" s="30">
        <v>3</v>
      </c>
      <c r="I73" s="28"/>
      <c r="J73" s="29"/>
    </row>
    <row r="74" spans="1:10" ht="12.75">
      <c r="A74" s="30">
        <v>4</v>
      </c>
      <c r="B74" s="30">
        <v>1583</v>
      </c>
      <c r="C74" s="30" t="s">
        <v>556</v>
      </c>
      <c r="D74" s="30" t="s">
        <v>20</v>
      </c>
      <c r="E74" s="30">
        <v>0</v>
      </c>
      <c r="F74" s="30"/>
      <c r="G74" s="30"/>
      <c r="H74" s="30">
        <v>4</v>
      </c>
      <c r="I74" s="28"/>
      <c r="J74" s="29"/>
    </row>
    <row r="75" spans="1:10" ht="12.75">
      <c r="A75" s="31"/>
      <c r="B75" s="31"/>
      <c r="C75" s="32"/>
      <c r="D75" s="32"/>
      <c r="E75" s="32"/>
      <c r="F75" s="32"/>
      <c r="G75" s="32"/>
      <c r="H75" s="32"/>
      <c r="I75" s="33"/>
      <c r="J75" s="33"/>
    </row>
    <row r="76" spans="1:10" ht="12.75">
      <c r="A76" s="29"/>
      <c r="B76" s="34"/>
      <c r="C76" s="27"/>
      <c r="D76" s="27" t="s">
        <v>245</v>
      </c>
      <c r="E76" s="27" t="s">
        <v>246</v>
      </c>
      <c r="F76" s="27" t="s">
        <v>247</v>
      </c>
      <c r="G76" s="27" t="s">
        <v>248</v>
      </c>
      <c r="H76" s="27" t="s">
        <v>249</v>
      </c>
      <c r="I76" s="27" t="s">
        <v>250</v>
      </c>
      <c r="J76" s="27" t="s">
        <v>251</v>
      </c>
    </row>
    <row r="77" spans="1:10" ht="12.75">
      <c r="A77" s="29"/>
      <c r="B77" s="34"/>
      <c r="C77" s="27" t="s">
        <v>252</v>
      </c>
      <c r="D77" s="27" t="s">
        <v>418</v>
      </c>
      <c r="E77" s="27" t="s">
        <v>432</v>
      </c>
      <c r="F77" s="27" t="s">
        <v>414</v>
      </c>
      <c r="G77" s="27"/>
      <c r="H77" s="27"/>
      <c r="I77" s="27" t="s">
        <v>368</v>
      </c>
      <c r="J77" s="30">
        <v>4</v>
      </c>
    </row>
    <row r="78" spans="1:10" ht="12.75">
      <c r="A78" s="29"/>
      <c r="B78" s="34"/>
      <c r="C78" s="27" t="s">
        <v>254</v>
      </c>
      <c r="D78" s="27" t="s">
        <v>418</v>
      </c>
      <c r="E78" s="27" t="s">
        <v>444</v>
      </c>
      <c r="F78" s="27" t="s">
        <v>418</v>
      </c>
      <c r="G78" s="27"/>
      <c r="H78" s="27"/>
      <c r="I78" s="27" t="s">
        <v>368</v>
      </c>
      <c r="J78" s="30">
        <v>3</v>
      </c>
    </row>
    <row r="79" spans="1:10" ht="12.75">
      <c r="A79" s="29"/>
      <c r="B79" s="34"/>
      <c r="C79" s="27" t="s">
        <v>256</v>
      </c>
      <c r="D79" s="27" t="s">
        <v>416</v>
      </c>
      <c r="E79" s="27" t="s">
        <v>416</v>
      </c>
      <c r="F79" s="27" t="s">
        <v>400</v>
      </c>
      <c r="G79" s="27"/>
      <c r="H79" s="27"/>
      <c r="I79" s="27" t="s">
        <v>368</v>
      </c>
      <c r="J79" s="30">
        <v>2</v>
      </c>
    </row>
    <row r="80" spans="1:10" ht="12.75">
      <c r="A80" s="29"/>
      <c r="B80" s="34"/>
      <c r="C80" s="27" t="s">
        <v>257</v>
      </c>
      <c r="D80" s="27" t="s">
        <v>554</v>
      </c>
      <c r="E80" s="27" t="s">
        <v>414</v>
      </c>
      <c r="F80" s="27" t="s">
        <v>444</v>
      </c>
      <c r="G80" s="27"/>
      <c r="H80" s="27"/>
      <c r="I80" s="27" t="s">
        <v>368</v>
      </c>
      <c r="J80" s="30">
        <v>4</v>
      </c>
    </row>
    <row r="81" spans="1:10" ht="12.75">
      <c r="A81" s="29"/>
      <c r="B81" s="34"/>
      <c r="C81" s="27" t="s">
        <v>260</v>
      </c>
      <c r="D81" s="27" t="s">
        <v>414</v>
      </c>
      <c r="E81" s="27" t="s">
        <v>399</v>
      </c>
      <c r="F81" s="27" t="s">
        <v>401</v>
      </c>
      <c r="G81" s="27"/>
      <c r="H81" s="27"/>
      <c r="I81" s="27" t="s">
        <v>368</v>
      </c>
      <c r="J81" s="30">
        <v>3</v>
      </c>
    </row>
    <row r="82" spans="1:10" ht="12.75">
      <c r="A82" s="29"/>
      <c r="B82" s="34"/>
      <c r="C82" s="27" t="s">
        <v>261</v>
      </c>
      <c r="D82" s="27" t="s">
        <v>401</v>
      </c>
      <c r="E82" s="27" t="s">
        <v>400</v>
      </c>
      <c r="F82" s="27" t="s">
        <v>415</v>
      </c>
      <c r="G82" s="27" t="s">
        <v>432</v>
      </c>
      <c r="H82" s="27"/>
      <c r="I82" s="27" t="s">
        <v>368</v>
      </c>
      <c r="J82" s="30">
        <v>1</v>
      </c>
    </row>
    <row r="101" ht="12.75">
      <c r="B101" s="19" t="s">
        <v>557</v>
      </c>
    </row>
    <row r="104" spans="1:10" ht="12.75">
      <c r="A104" s="27"/>
      <c r="B104" s="27" t="s">
        <v>239</v>
      </c>
      <c r="C104" s="27" t="s">
        <v>427</v>
      </c>
      <c r="D104" s="27" t="s">
        <v>54</v>
      </c>
      <c r="E104" s="27" t="s">
        <v>241</v>
      </c>
      <c r="F104" s="27" t="s">
        <v>242</v>
      </c>
      <c r="G104" s="27" t="s">
        <v>243</v>
      </c>
      <c r="H104" s="27" t="s">
        <v>244</v>
      </c>
      <c r="I104" s="28"/>
      <c r="J104" s="29"/>
    </row>
    <row r="105" spans="1:10" ht="12.75">
      <c r="A105" s="30">
        <v>1</v>
      </c>
      <c r="B105" s="30">
        <v>1895</v>
      </c>
      <c r="C105" s="30" t="s">
        <v>225</v>
      </c>
      <c r="D105" s="30" t="s">
        <v>91</v>
      </c>
      <c r="E105" s="30">
        <v>3</v>
      </c>
      <c r="F105" s="27"/>
      <c r="G105" s="27"/>
      <c r="H105" s="30">
        <v>1</v>
      </c>
      <c r="I105" s="28"/>
      <c r="J105" s="29"/>
    </row>
    <row r="106" spans="1:10" ht="12.75">
      <c r="A106" s="30">
        <v>2</v>
      </c>
      <c r="B106" s="30">
        <v>1804</v>
      </c>
      <c r="C106" s="30" t="s">
        <v>558</v>
      </c>
      <c r="D106" s="30" t="s">
        <v>9</v>
      </c>
      <c r="E106" s="30">
        <v>2</v>
      </c>
      <c r="F106" s="27"/>
      <c r="G106" s="27"/>
      <c r="H106" s="30">
        <v>2</v>
      </c>
      <c r="I106" s="28"/>
      <c r="J106" s="29"/>
    </row>
    <row r="107" spans="1:10" ht="12.75">
      <c r="A107" s="30">
        <v>3</v>
      </c>
      <c r="B107" s="30">
        <v>1687</v>
      </c>
      <c r="C107" s="30" t="s">
        <v>152</v>
      </c>
      <c r="D107" s="30" t="s">
        <v>153</v>
      </c>
      <c r="E107" s="30"/>
      <c r="F107" s="27"/>
      <c r="G107" s="27"/>
      <c r="H107" s="30">
        <v>4</v>
      </c>
      <c r="I107" s="28"/>
      <c r="J107" s="29"/>
    </row>
    <row r="108" spans="1:10" ht="12.75">
      <c r="A108" s="30">
        <v>4</v>
      </c>
      <c r="B108" s="30">
        <v>1497</v>
      </c>
      <c r="C108" s="30" t="s">
        <v>73</v>
      </c>
      <c r="D108" s="30" t="s">
        <v>74</v>
      </c>
      <c r="E108" s="30"/>
      <c r="F108" s="27"/>
      <c r="G108" s="27"/>
      <c r="H108" s="30">
        <v>3</v>
      </c>
      <c r="I108" s="28"/>
      <c r="J108" s="29"/>
    </row>
    <row r="109" spans="1:10" ht="12.75">
      <c r="A109" s="35"/>
      <c r="B109" s="35"/>
      <c r="C109" s="35"/>
      <c r="D109" s="35"/>
      <c r="E109" s="29"/>
      <c r="F109" s="29"/>
      <c r="G109" s="29"/>
      <c r="H109" s="29"/>
      <c r="I109" s="29"/>
      <c r="J109" s="29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33"/>
    </row>
    <row r="111" spans="1:10" ht="12.75">
      <c r="A111" s="29"/>
      <c r="B111" s="34"/>
      <c r="C111" s="27"/>
      <c r="D111" s="27" t="s">
        <v>245</v>
      </c>
      <c r="E111" s="27" t="s">
        <v>246</v>
      </c>
      <c r="F111" s="27" t="s">
        <v>247</v>
      </c>
      <c r="G111" s="27" t="s">
        <v>248</v>
      </c>
      <c r="H111" s="27" t="s">
        <v>249</v>
      </c>
      <c r="I111" s="27" t="s">
        <v>250</v>
      </c>
      <c r="J111" s="27" t="s">
        <v>251</v>
      </c>
    </row>
    <row r="112" spans="1:10" ht="12.75">
      <c r="A112" s="29"/>
      <c r="B112" s="34"/>
      <c r="C112" s="27" t="s">
        <v>252</v>
      </c>
      <c r="D112" s="27" t="s">
        <v>402</v>
      </c>
      <c r="E112" s="27" t="s">
        <v>418</v>
      </c>
      <c r="F112" s="27" t="s">
        <v>401</v>
      </c>
      <c r="G112" s="27" t="s">
        <v>399</v>
      </c>
      <c r="H112" s="27"/>
      <c r="I112" s="27" t="s">
        <v>404</v>
      </c>
      <c r="J112" s="30">
        <v>4</v>
      </c>
    </row>
    <row r="113" spans="1:10" ht="12.75">
      <c r="A113" s="29"/>
      <c r="B113" s="34"/>
      <c r="C113" s="27" t="s">
        <v>254</v>
      </c>
      <c r="D113" s="27" t="s">
        <v>432</v>
      </c>
      <c r="E113" s="27" t="s">
        <v>412</v>
      </c>
      <c r="F113" s="27" t="s">
        <v>414</v>
      </c>
      <c r="G113" s="27" t="s">
        <v>432</v>
      </c>
      <c r="H113" s="27"/>
      <c r="I113" s="27" t="s">
        <v>404</v>
      </c>
      <c r="J113" s="30">
        <v>3</v>
      </c>
    </row>
    <row r="114" spans="1:10" ht="12.75">
      <c r="A114" s="29"/>
      <c r="B114" s="34"/>
      <c r="C114" s="27" t="s">
        <v>256</v>
      </c>
      <c r="D114" s="27" t="s">
        <v>399</v>
      </c>
      <c r="E114" s="27" t="s">
        <v>432</v>
      </c>
      <c r="F114" s="27" t="s">
        <v>424</v>
      </c>
      <c r="G114" s="27"/>
      <c r="H114" s="27"/>
      <c r="I114" s="27" t="s">
        <v>368</v>
      </c>
      <c r="J114" s="30">
        <v>2</v>
      </c>
    </row>
    <row r="115" spans="1:10" ht="12.75">
      <c r="A115" s="29"/>
      <c r="B115" s="34"/>
      <c r="C115" s="27" t="s">
        <v>257</v>
      </c>
      <c r="D115" s="27" t="s">
        <v>399</v>
      </c>
      <c r="E115" s="27" t="s">
        <v>418</v>
      </c>
      <c r="F115" s="27" t="s">
        <v>401</v>
      </c>
      <c r="G115" s="27"/>
      <c r="H115" s="27"/>
      <c r="I115" s="27" t="s">
        <v>368</v>
      </c>
      <c r="J115" s="30">
        <v>4</v>
      </c>
    </row>
    <row r="116" spans="1:10" ht="12.75">
      <c r="A116" s="29"/>
      <c r="B116" s="34"/>
      <c r="C116" s="27" t="s">
        <v>260</v>
      </c>
      <c r="D116" s="27" t="s">
        <v>400</v>
      </c>
      <c r="E116" s="27" t="s">
        <v>400</v>
      </c>
      <c r="F116" s="27" t="s">
        <v>419</v>
      </c>
      <c r="G116" s="27" t="s">
        <v>401</v>
      </c>
      <c r="H116" s="27"/>
      <c r="I116" s="27" t="s">
        <v>404</v>
      </c>
      <c r="J116" s="30">
        <v>3</v>
      </c>
    </row>
    <row r="117" spans="1:10" ht="12.75">
      <c r="A117" s="29"/>
      <c r="B117" s="34"/>
      <c r="C117" s="27" t="s">
        <v>261</v>
      </c>
      <c r="D117" s="27" t="s">
        <v>559</v>
      </c>
      <c r="E117" s="27"/>
      <c r="F117" s="27"/>
      <c r="G117" s="27"/>
      <c r="H117" s="27"/>
      <c r="I117" s="27"/>
      <c r="J117" s="30">
        <v>1</v>
      </c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35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35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35"/>
    </row>
    <row r="136" ht="12.75">
      <c r="B136" s="19" t="s">
        <v>560</v>
      </c>
    </row>
    <row r="138" spans="1:10" ht="12.75">
      <c r="A138" s="27"/>
      <c r="B138" s="27" t="s">
        <v>239</v>
      </c>
      <c r="C138" s="27" t="s">
        <v>434</v>
      </c>
      <c r="D138" s="27" t="s">
        <v>54</v>
      </c>
      <c r="E138" s="27" t="s">
        <v>241</v>
      </c>
      <c r="F138" s="27" t="s">
        <v>242</v>
      </c>
      <c r="G138" s="27" t="s">
        <v>243</v>
      </c>
      <c r="H138" s="27" t="s">
        <v>244</v>
      </c>
      <c r="I138" s="28"/>
      <c r="J138" s="29"/>
    </row>
    <row r="139" spans="1:10" ht="12.75">
      <c r="A139" s="30">
        <v>1</v>
      </c>
      <c r="B139" s="30">
        <v>1895</v>
      </c>
      <c r="C139" s="30" t="s">
        <v>200</v>
      </c>
      <c r="D139" s="30" t="s">
        <v>199</v>
      </c>
      <c r="E139" s="30">
        <v>1</v>
      </c>
      <c r="F139" s="30"/>
      <c r="G139" s="30"/>
      <c r="H139" s="30">
        <v>3</v>
      </c>
      <c r="I139" s="28"/>
      <c r="J139" s="29"/>
    </row>
    <row r="140" spans="1:10" ht="12.75">
      <c r="A140" s="30">
        <v>2</v>
      </c>
      <c r="B140" s="30">
        <v>1786</v>
      </c>
      <c r="C140" s="30" t="s">
        <v>150</v>
      </c>
      <c r="D140" s="30" t="s">
        <v>22</v>
      </c>
      <c r="E140" s="30">
        <v>3</v>
      </c>
      <c r="F140" s="30"/>
      <c r="G140" s="30"/>
      <c r="H140" s="30">
        <v>1</v>
      </c>
      <c r="I140" s="28"/>
      <c r="J140" s="29"/>
    </row>
    <row r="141" spans="1:10" ht="12.75">
      <c r="A141" s="30">
        <v>3</v>
      </c>
      <c r="B141" s="30">
        <v>1707</v>
      </c>
      <c r="C141" s="30" t="s">
        <v>178</v>
      </c>
      <c r="D141" s="30" t="s">
        <v>179</v>
      </c>
      <c r="E141" s="30">
        <v>0</v>
      </c>
      <c r="F141" s="30"/>
      <c r="G141" s="30"/>
      <c r="H141" s="30">
        <v>4</v>
      </c>
      <c r="I141" s="28"/>
      <c r="J141" s="29"/>
    </row>
    <row r="142" spans="1:10" ht="12.75">
      <c r="A142" s="30">
        <v>4</v>
      </c>
      <c r="B142" s="30">
        <v>1607</v>
      </c>
      <c r="C142" s="30" t="s">
        <v>125</v>
      </c>
      <c r="D142" s="30" t="s">
        <v>34</v>
      </c>
      <c r="E142" s="30">
        <v>2</v>
      </c>
      <c r="F142" s="30"/>
      <c r="G142" s="30"/>
      <c r="H142" s="30">
        <v>2</v>
      </c>
      <c r="I142" s="28"/>
      <c r="J142" s="29"/>
    </row>
    <row r="143" spans="1:10" ht="12.75">
      <c r="A143" s="31"/>
      <c r="B143" s="31"/>
      <c r="C143" s="32"/>
      <c r="D143" s="32"/>
      <c r="E143" s="32"/>
      <c r="F143" s="32"/>
      <c r="G143" s="32"/>
      <c r="H143" s="32"/>
      <c r="I143" s="33"/>
      <c r="J143" s="33"/>
    </row>
    <row r="144" spans="1:10" ht="12.75">
      <c r="A144" s="29"/>
      <c r="B144" s="34"/>
      <c r="C144" s="27"/>
      <c r="D144" s="27" t="s">
        <v>245</v>
      </c>
      <c r="E144" s="27" t="s">
        <v>246</v>
      </c>
      <c r="F144" s="27" t="s">
        <v>247</v>
      </c>
      <c r="G144" s="27" t="s">
        <v>248</v>
      </c>
      <c r="H144" s="27" t="s">
        <v>249</v>
      </c>
      <c r="I144" s="27" t="s">
        <v>250</v>
      </c>
      <c r="J144" s="27" t="s">
        <v>251</v>
      </c>
    </row>
    <row r="145" spans="1:10" ht="12.75">
      <c r="A145" s="29"/>
      <c r="B145" s="34"/>
      <c r="C145" s="27" t="s">
        <v>252</v>
      </c>
      <c r="D145" s="27" t="s">
        <v>414</v>
      </c>
      <c r="E145" s="27" t="s">
        <v>418</v>
      </c>
      <c r="F145" s="27" t="s">
        <v>399</v>
      </c>
      <c r="G145" s="27"/>
      <c r="H145" s="27"/>
      <c r="I145" s="27" t="s">
        <v>368</v>
      </c>
      <c r="J145" s="30">
        <v>4</v>
      </c>
    </row>
    <row r="146" spans="1:10" ht="12.75">
      <c r="A146" s="29"/>
      <c r="B146" s="34"/>
      <c r="C146" s="27" t="s">
        <v>254</v>
      </c>
      <c r="D146" s="27" t="s">
        <v>400</v>
      </c>
      <c r="E146" s="27" t="s">
        <v>401</v>
      </c>
      <c r="F146" s="27" t="s">
        <v>400</v>
      </c>
      <c r="G146" s="27"/>
      <c r="H146" s="27"/>
      <c r="I146" s="27" t="s">
        <v>368</v>
      </c>
      <c r="J146" s="30">
        <v>3</v>
      </c>
    </row>
    <row r="147" spans="1:10" ht="12.75">
      <c r="A147" s="29"/>
      <c r="B147" s="34"/>
      <c r="C147" s="27" t="s">
        <v>256</v>
      </c>
      <c r="D147" s="27" t="s">
        <v>402</v>
      </c>
      <c r="E147" s="27" t="s">
        <v>415</v>
      </c>
      <c r="F147" s="27" t="s">
        <v>414</v>
      </c>
      <c r="G147" s="27" t="s">
        <v>402</v>
      </c>
      <c r="H147" s="27"/>
      <c r="I147" s="27" t="s">
        <v>252</v>
      </c>
      <c r="J147" s="30">
        <v>2</v>
      </c>
    </row>
    <row r="148" spans="1:10" ht="12.75">
      <c r="A148" s="29"/>
      <c r="B148" s="34"/>
      <c r="C148" s="27" t="s">
        <v>257</v>
      </c>
      <c r="D148" s="27" t="s">
        <v>432</v>
      </c>
      <c r="E148" s="27" t="s">
        <v>400</v>
      </c>
      <c r="F148" s="27" t="s">
        <v>424</v>
      </c>
      <c r="G148" s="27"/>
      <c r="H148" s="27"/>
      <c r="I148" s="27" t="s">
        <v>368</v>
      </c>
      <c r="J148" s="30">
        <v>4</v>
      </c>
    </row>
    <row r="149" spans="1:10" ht="12.75">
      <c r="A149" s="29"/>
      <c r="B149" s="34"/>
      <c r="C149" s="27" t="s">
        <v>260</v>
      </c>
      <c r="D149" s="27" t="s">
        <v>402</v>
      </c>
      <c r="E149" s="27" t="s">
        <v>416</v>
      </c>
      <c r="F149" s="27" t="s">
        <v>419</v>
      </c>
      <c r="G149" s="27" t="s">
        <v>399</v>
      </c>
      <c r="H149" s="27" t="s">
        <v>426</v>
      </c>
      <c r="I149" s="27" t="s">
        <v>257</v>
      </c>
      <c r="J149" s="30">
        <v>3</v>
      </c>
    </row>
    <row r="150" spans="1:10" ht="12.75">
      <c r="A150" s="29"/>
      <c r="B150" s="34"/>
      <c r="C150" s="27" t="s">
        <v>261</v>
      </c>
      <c r="D150" s="27" t="s">
        <v>425</v>
      </c>
      <c r="E150" s="27" t="s">
        <v>412</v>
      </c>
      <c r="F150" s="27" t="s">
        <v>426</v>
      </c>
      <c r="G150" s="27"/>
      <c r="H150" s="27"/>
      <c r="I150" s="27" t="s">
        <v>510</v>
      </c>
      <c r="J150" s="30">
        <v>1</v>
      </c>
    </row>
    <row r="170" ht="12.75">
      <c r="B170" s="19" t="s">
        <v>561</v>
      </c>
    </row>
    <row r="172" spans="1:10" ht="12.75">
      <c r="A172" s="27"/>
      <c r="B172" s="27" t="s">
        <v>239</v>
      </c>
      <c r="C172" s="27" t="s">
        <v>445</v>
      </c>
      <c r="D172" s="27" t="s">
        <v>54</v>
      </c>
      <c r="E172" s="27" t="s">
        <v>241</v>
      </c>
      <c r="F172" s="27" t="s">
        <v>242</v>
      </c>
      <c r="G172" s="27" t="s">
        <v>243</v>
      </c>
      <c r="H172" s="27" t="s">
        <v>244</v>
      </c>
      <c r="I172" s="28"/>
      <c r="J172" s="29"/>
    </row>
    <row r="173" spans="1:10" ht="12.75">
      <c r="A173" s="30">
        <v>1</v>
      </c>
      <c r="B173" s="303">
        <v>1891</v>
      </c>
      <c r="C173" s="303" t="s">
        <v>224</v>
      </c>
      <c r="D173" s="303" t="s">
        <v>76</v>
      </c>
      <c r="E173" s="30"/>
      <c r="F173" s="30"/>
      <c r="G173" s="30"/>
      <c r="H173" s="30"/>
      <c r="I173" s="28"/>
      <c r="J173" s="29"/>
    </row>
    <row r="174" spans="1:10" ht="12.75">
      <c r="A174" s="30">
        <v>2</v>
      </c>
      <c r="B174" s="30">
        <v>1754</v>
      </c>
      <c r="C174" s="30" t="s">
        <v>388</v>
      </c>
      <c r="D174" s="30" t="s">
        <v>91</v>
      </c>
      <c r="E174" s="30">
        <v>2</v>
      </c>
      <c r="F174" s="30"/>
      <c r="G174" s="30"/>
      <c r="H174" s="30">
        <v>1</v>
      </c>
      <c r="I174" s="28"/>
      <c r="J174" s="29"/>
    </row>
    <row r="175" spans="1:10" ht="12.75">
      <c r="A175" s="30">
        <v>3</v>
      </c>
      <c r="B175" s="30">
        <v>1634</v>
      </c>
      <c r="C175" s="30" t="s">
        <v>122</v>
      </c>
      <c r="D175" s="30" t="s">
        <v>121</v>
      </c>
      <c r="E175" s="30">
        <v>1</v>
      </c>
      <c r="F175" s="30"/>
      <c r="G175" s="30"/>
      <c r="H175" s="30">
        <v>2</v>
      </c>
      <c r="I175" s="28"/>
      <c r="J175" s="29"/>
    </row>
    <row r="176" spans="1:10" ht="12.75">
      <c r="A176" s="30">
        <v>4</v>
      </c>
      <c r="B176" s="30">
        <v>1449</v>
      </c>
      <c r="C176" s="30" t="s">
        <v>68</v>
      </c>
      <c r="D176" s="30" t="s">
        <v>46</v>
      </c>
      <c r="E176" s="30">
        <v>0</v>
      </c>
      <c r="F176" s="30"/>
      <c r="G176" s="30"/>
      <c r="H176" s="30">
        <v>3</v>
      </c>
      <c r="I176" s="28"/>
      <c r="J176" s="29"/>
    </row>
    <row r="177" spans="1:10" ht="12.75">
      <c r="A177" s="31"/>
      <c r="B177" s="31"/>
      <c r="C177" s="32"/>
      <c r="D177" s="32"/>
      <c r="E177" s="32"/>
      <c r="F177" s="32"/>
      <c r="G177" s="32"/>
      <c r="H177" s="32"/>
      <c r="I177" s="33"/>
      <c r="J177" s="33"/>
    </row>
    <row r="178" spans="1:10" ht="12.75">
      <c r="A178" s="29"/>
      <c r="B178" s="34"/>
      <c r="C178" s="27"/>
      <c r="D178" s="27" t="s">
        <v>245</v>
      </c>
      <c r="E178" s="27" t="s">
        <v>246</v>
      </c>
      <c r="F178" s="27" t="s">
        <v>247</v>
      </c>
      <c r="G178" s="27" t="s">
        <v>248</v>
      </c>
      <c r="H178" s="27" t="s">
        <v>249</v>
      </c>
      <c r="I178" s="27" t="s">
        <v>250</v>
      </c>
      <c r="J178" s="27" t="s">
        <v>251</v>
      </c>
    </row>
    <row r="179" spans="1:10" ht="12.75">
      <c r="A179" s="29"/>
      <c r="B179" s="34"/>
      <c r="C179" s="27" t="s">
        <v>252</v>
      </c>
      <c r="D179" s="27"/>
      <c r="E179" s="27"/>
      <c r="F179" s="27"/>
      <c r="G179" s="27"/>
      <c r="H179" s="27"/>
      <c r="I179" s="27"/>
      <c r="J179" s="30">
        <v>4</v>
      </c>
    </row>
    <row r="180" spans="1:10" ht="12.75">
      <c r="A180" s="29"/>
      <c r="B180" s="34"/>
      <c r="C180" s="27" t="s">
        <v>254</v>
      </c>
      <c r="D180" s="27" t="s">
        <v>418</v>
      </c>
      <c r="E180" s="27" t="s">
        <v>401</v>
      </c>
      <c r="F180" s="27" t="s">
        <v>518</v>
      </c>
      <c r="G180" s="27"/>
      <c r="H180" s="27"/>
      <c r="I180" s="27" t="s">
        <v>368</v>
      </c>
      <c r="J180" s="30">
        <v>3</v>
      </c>
    </row>
    <row r="181" spans="1:10" ht="12.75">
      <c r="A181" s="29"/>
      <c r="B181" s="34"/>
      <c r="C181" s="27" t="s">
        <v>256</v>
      </c>
      <c r="D181" s="27"/>
      <c r="E181" s="27"/>
      <c r="F181" s="27"/>
      <c r="G181" s="27"/>
      <c r="H181" s="27"/>
      <c r="I181" s="27"/>
      <c r="J181" s="30">
        <v>2</v>
      </c>
    </row>
    <row r="182" spans="1:10" ht="12.75">
      <c r="A182" s="29"/>
      <c r="B182" s="34"/>
      <c r="C182" s="27" t="s">
        <v>257</v>
      </c>
      <c r="D182" s="27" t="s">
        <v>418</v>
      </c>
      <c r="E182" s="27" t="s">
        <v>425</v>
      </c>
      <c r="F182" s="27" t="s">
        <v>414</v>
      </c>
      <c r="G182" s="27" t="s">
        <v>554</v>
      </c>
      <c r="H182" s="27"/>
      <c r="I182" s="27" t="s">
        <v>404</v>
      </c>
      <c r="J182" s="30">
        <v>4</v>
      </c>
    </row>
    <row r="183" spans="1:10" ht="12.75">
      <c r="A183" s="29"/>
      <c r="B183" s="34"/>
      <c r="C183" s="27" t="s">
        <v>260</v>
      </c>
      <c r="D183" s="27"/>
      <c r="E183" s="27"/>
      <c r="F183" s="27"/>
      <c r="G183" s="27"/>
      <c r="H183" s="27"/>
      <c r="I183" s="27"/>
      <c r="J183" s="30">
        <v>3</v>
      </c>
    </row>
    <row r="184" spans="1:10" ht="12.75">
      <c r="A184" s="29"/>
      <c r="B184" s="34"/>
      <c r="C184" s="27" t="s">
        <v>261</v>
      </c>
      <c r="D184" s="27" t="s">
        <v>401</v>
      </c>
      <c r="E184" s="27" t="s">
        <v>432</v>
      </c>
      <c r="F184" s="27" t="s">
        <v>400</v>
      </c>
      <c r="G184" s="27"/>
      <c r="H184" s="27"/>
      <c r="I184" s="27" t="s">
        <v>368</v>
      </c>
      <c r="J184" s="30">
        <v>1</v>
      </c>
    </row>
    <row r="191" spans="2:4" ht="12.75">
      <c r="B191" s="35"/>
      <c r="C191" s="35"/>
      <c r="D191" s="35"/>
    </row>
    <row r="196" ht="12.75">
      <c r="B196" s="19" t="s">
        <v>562</v>
      </c>
    </row>
    <row r="199" spans="1:10" ht="12.75">
      <c r="A199" s="27"/>
      <c r="B199" s="27" t="s">
        <v>239</v>
      </c>
      <c r="C199" s="27" t="s">
        <v>451</v>
      </c>
      <c r="D199" s="27" t="s">
        <v>54</v>
      </c>
      <c r="E199" s="27" t="s">
        <v>241</v>
      </c>
      <c r="F199" s="27" t="s">
        <v>242</v>
      </c>
      <c r="G199" s="27" t="s">
        <v>243</v>
      </c>
      <c r="H199" s="27" t="s">
        <v>244</v>
      </c>
      <c r="I199" s="28"/>
      <c r="J199" s="29"/>
    </row>
    <row r="200" spans="1:10" ht="12.75">
      <c r="A200" s="30">
        <v>1</v>
      </c>
      <c r="B200" s="30">
        <v>1881</v>
      </c>
      <c r="C200" s="30" t="s">
        <v>2</v>
      </c>
      <c r="D200" s="30" t="s">
        <v>3</v>
      </c>
      <c r="E200" s="30">
        <v>3</v>
      </c>
      <c r="F200" s="30"/>
      <c r="G200" s="30"/>
      <c r="H200" s="30">
        <v>1</v>
      </c>
      <c r="I200" s="28"/>
      <c r="J200" s="29"/>
    </row>
    <row r="201" spans="1:10" ht="12.75">
      <c r="A201" s="30">
        <v>2</v>
      </c>
      <c r="B201" s="30">
        <v>1819</v>
      </c>
      <c r="C201" s="30" t="s">
        <v>206</v>
      </c>
      <c r="D201" s="30" t="s">
        <v>22</v>
      </c>
      <c r="E201" s="30">
        <v>2</v>
      </c>
      <c r="F201" s="30"/>
      <c r="G201" s="30"/>
      <c r="H201" s="30">
        <v>2</v>
      </c>
      <c r="I201" s="28"/>
      <c r="J201" s="29"/>
    </row>
    <row r="202" spans="1:10" ht="12.75">
      <c r="A202" s="30">
        <v>3</v>
      </c>
      <c r="B202" s="30">
        <v>1671</v>
      </c>
      <c r="C202" s="30" t="s">
        <v>109</v>
      </c>
      <c r="D202" s="30" t="s">
        <v>9</v>
      </c>
      <c r="E202" s="30">
        <v>0</v>
      </c>
      <c r="F202" s="30"/>
      <c r="G202" s="30"/>
      <c r="H202" s="30">
        <v>4</v>
      </c>
      <c r="I202" s="28"/>
      <c r="J202" s="29"/>
    </row>
    <row r="203" spans="1:10" ht="12.75">
      <c r="A203" s="30">
        <v>4</v>
      </c>
      <c r="B203" s="30">
        <v>1603</v>
      </c>
      <c r="C203" s="30" t="s">
        <v>117</v>
      </c>
      <c r="D203" s="30" t="s">
        <v>118</v>
      </c>
      <c r="E203" s="30">
        <v>1</v>
      </c>
      <c r="F203" s="30"/>
      <c r="G203" s="30"/>
      <c r="H203" s="30">
        <v>3</v>
      </c>
      <c r="I203" s="28"/>
      <c r="J203" s="29"/>
    </row>
    <row r="204" spans="1:10" ht="12.75">
      <c r="A204" s="31"/>
      <c r="B204" s="31"/>
      <c r="C204" s="32"/>
      <c r="D204" s="32"/>
      <c r="E204" s="32"/>
      <c r="F204" s="32"/>
      <c r="G204" s="32"/>
      <c r="H204" s="32"/>
      <c r="I204" s="33"/>
      <c r="J204" s="33"/>
    </row>
    <row r="205" spans="1:10" ht="12.75">
      <c r="A205" s="29"/>
      <c r="B205" s="34"/>
      <c r="C205" s="27"/>
      <c r="D205" s="27" t="s">
        <v>245</v>
      </c>
      <c r="E205" s="27" t="s">
        <v>246</v>
      </c>
      <c r="F205" s="27" t="s">
        <v>247</v>
      </c>
      <c r="G205" s="27" t="s">
        <v>248</v>
      </c>
      <c r="H205" s="27" t="s">
        <v>249</v>
      </c>
      <c r="I205" s="27" t="s">
        <v>250</v>
      </c>
      <c r="J205" s="27" t="s">
        <v>251</v>
      </c>
    </row>
    <row r="206" spans="1:10" ht="12.75">
      <c r="A206" s="29"/>
      <c r="B206" s="34"/>
      <c r="C206" s="27" t="s">
        <v>252</v>
      </c>
      <c r="D206" s="27" t="s">
        <v>399</v>
      </c>
      <c r="E206" s="27" t="s">
        <v>400</v>
      </c>
      <c r="F206" s="27" t="s">
        <v>414</v>
      </c>
      <c r="G206" s="27"/>
      <c r="H206" s="27"/>
      <c r="I206" s="27" t="s">
        <v>368</v>
      </c>
      <c r="J206" s="30">
        <v>4</v>
      </c>
    </row>
    <row r="207" spans="1:10" ht="12.75">
      <c r="A207" s="29"/>
      <c r="B207" s="34"/>
      <c r="C207" s="27" t="s">
        <v>254</v>
      </c>
      <c r="D207" s="27" t="s">
        <v>414</v>
      </c>
      <c r="E207" s="27" t="s">
        <v>399</v>
      </c>
      <c r="F207" s="27" t="s">
        <v>414</v>
      </c>
      <c r="G207" s="27"/>
      <c r="H207" s="27"/>
      <c r="I207" s="27" t="s">
        <v>368</v>
      </c>
      <c r="J207" s="30">
        <v>3</v>
      </c>
    </row>
    <row r="208" spans="1:10" ht="12.75">
      <c r="A208" s="29"/>
      <c r="B208" s="34"/>
      <c r="C208" s="27" t="s">
        <v>256</v>
      </c>
      <c r="D208" s="27" t="s">
        <v>400</v>
      </c>
      <c r="E208" s="27" t="s">
        <v>416</v>
      </c>
      <c r="F208" s="27" t="s">
        <v>424</v>
      </c>
      <c r="G208" s="27"/>
      <c r="H208" s="27"/>
      <c r="I208" s="27" t="s">
        <v>368</v>
      </c>
      <c r="J208" s="30">
        <v>2</v>
      </c>
    </row>
    <row r="209" spans="1:10" ht="12.75">
      <c r="A209" s="29"/>
      <c r="B209" s="34"/>
      <c r="C209" s="27" t="s">
        <v>257</v>
      </c>
      <c r="D209" s="27" t="s">
        <v>432</v>
      </c>
      <c r="E209" s="27" t="s">
        <v>414</v>
      </c>
      <c r="F209" s="27" t="s">
        <v>400</v>
      </c>
      <c r="G209" s="27"/>
      <c r="H209" s="27"/>
      <c r="I209" s="27" t="s">
        <v>368</v>
      </c>
      <c r="J209" s="30">
        <v>4</v>
      </c>
    </row>
    <row r="210" spans="1:10" ht="12.75">
      <c r="A210" s="29"/>
      <c r="B210" s="34"/>
      <c r="C210" s="27" t="s">
        <v>260</v>
      </c>
      <c r="D210" s="27" t="s">
        <v>402</v>
      </c>
      <c r="E210" s="27" t="s">
        <v>554</v>
      </c>
      <c r="F210" s="27" t="s">
        <v>418</v>
      </c>
      <c r="G210" s="27" t="s">
        <v>432</v>
      </c>
      <c r="H210" s="27"/>
      <c r="I210" s="27" t="s">
        <v>404</v>
      </c>
      <c r="J210" s="30">
        <v>3</v>
      </c>
    </row>
    <row r="211" spans="1:10" ht="12.75">
      <c r="A211" s="29"/>
      <c r="B211" s="34"/>
      <c r="C211" s="27" t="s">
        <v>261</v>
      </c>
      <c r="D211" s="27" t="s">
        <v>425</v>
      </c>
      <c r="E211" s="27" t="s">
        <v>425</v>
      </c>
      <c r="F211" s="27" t="s">
        <v>418</v>
      </c>
      <c r="G211" s="27" t="s">
        <v>425</v>
      </c>
      <c r="H211" s="27"/>
      <c r="I211" s="27" t="s">
        <v>252</v>
      </c>
      <c r="J211" s="30">
        <v>1</v>
      </c>
    </row>
    <row r="231" ht="12.75">
      <c r="B231" s="19" t="s">
        <v>563</v>
      </c>
    </row>
    <row r="233" spans="1:10" ht="12.75">
      <c r="A233" s="27"/>
      <c r="B233" s="27" t="s">
        <v>239</v>
      </c>
      <c r="C233" s="27" t="s">
        <v>460</v>
      </c>
      <c r="D233" s="27" t="s">
        <v>54</v>
      </c>
      <c r="E233" s="27" t="s">
        <v>241</v>
      </c>
      <c r="F233" s="27" t="s">
        <v>242</v>
      </c>
      <c r="G233" s="27" t="s">
        <v>243</v>
      </c>
      <c r="H233" s="27" t="s">
        <v>244</v>
      </c>
      <c r="I233" s="28"/>
      <c r="J233" s="29"/>
    </row>
    <row r="234" spans="1:10" ht="12.75">
      <c r="A234" s="30">
        <v>1</v>
      </c>
      <c r="B234" s="30">
        <v>1881</v>
      </c>
      <c r="C234" s="30" t="s">
        <v>190</v>
      </c>
      <c r="D234" s="30" t="s">
        <v>22</v>
      </c>
      <c r="E234" s="30">
        <v>2</v>
      </c>
      <c r="F234" s="30"/>
      <c r="G234" s="30"/>
      <c r="H234" s="30">
        <v>1</v>
      </c>
      <c r="I234" s="28"/>
      <c r="J234" s="29"/>
    </row>
    <row r="235" spans="1:10" ht="12.75">
      <c r="A235" s="30">
        <v>2</v>
      </c>
      <c r="B235" s="303">
        <v>1758</v>
      </c>
      <c r="C235" s="303" t="s">
        <v>195</v>
      </c>
      <c r="D235" s="303" t="s">
        <v>196</v>
      </c>
      <c r="E235" s="30"/>
      <c r="F235" s="30"/>
      <c r="G235" s="30"/>
      <c r="H235" s="30"/>
      <c r="I235" s="28"/>
      <c r="J235" s="29"/>
    </row>
    <row r="236" spans="1:10" ht="12.75">
      <c r="A236" s="30">
        <v>3</v>
      </c>
      <c r="B236" s="30">
        <v>1716</v>
      </c>
      <c r="C236" s="30" t="s">
        <v>564</v>
      </c>
      <c r="D236" s="30" t="s">
        <v>121</v>
      </c>
      <c r="E236" s="30">
        <v>1</v>
      </c>
      <c r="F236" s="30"/>
      <c r="G236" s="30"/>
      <c r="H236" s="30">
        <v>2</v>
      </c>
      <c r="I236" s="28"/>
      <c r="J236" s="29"/>
    </row>
    <row r="237" spans="1:10" ht="12.75">
      <c r="A237" s="30">
        <v>4</v>
      </c>
      <c r="B237" s="30">
        <v>1574</v>
      </c>
      <c r="C237" s="30" t="s">
        <v>113</v>
      </c>
      <c r="D237" s="30" t="s">
        <v>114</v>
      </c>
      <c r="E237" s="30">
        <v>0</v>
      </c>
      <c r="F237" s="30"/>
      <c r="G237" s="30"/>
      <c r="H237" s="30">
        <v>3</v>
      </c>
      <c r="I237" s="28"/>
      <c r="J237" s="29"/>
    </row>
    <row r="238" spans="1:10" ht="12.75">
      <c r="A238" s="31"/>
      <c r="B238" s="31"/>
      <c r="C238" s="32"/>
      <c r="D238" s="32"/>
      <c r="E238" s="32"/>
      <c r="F238" s="32"/>
      <c r="G238" s="32"/>
      <c r="H238" s="32"/>
      <c r="I238" s="33"/>
      <c r="J238" s="33"/>
    </row>
    <row r="239" spans="1:10" ht="12.75">
      <c r="A239" s="29"/>
      <c r="B239" s="34"/>
      <c r="C239" s="27"/>
      <c r="D239" s="27" t="s">
        <v>245</v>
      </c>
      <c r="E239" s="27" t="s">
        <v>246</v>
      </c>
      <c r="F239" s="27" t="s">
        <v>247</v>
      </c>
      <c r="G239" s="27" t="s">
        <v>248</v>
      </c>
      <c r="H239" s="27" t="s">
        <v>249</v>
      </c>
      <c r="I239" s="27" t="s">
        <v>250</v>
      </c>
      <c r="J239" s="27" t="s">
        <v>251</v>
      </c>
    </row>
    <row r="240" spans="1:10" ht="12.75">
      <c r="A240" s="29"/>
      <c r="B240" s="34"/>
      <c r="C240" s="27" t="s">
        <v>252</v>
      </c>
      <c r="D240" s="27" t="s">
        <v>441</v>
      </c>
      <c r="E240" s="27" t="s">
        <v>401</v>
      </c>
      <c r="F240" s="27" t="s">
        <v>414</v>
      </c>
      <c r="G240" s="27" t="s">
        <v>414</v>
      </c>
      <c r="H240" s="27"/>
      <c r="I240" s="27" t="s">
        <v>404</v>
      </c>
      <c r="J240" s="30">
        <v>4</v>
      </c>
    </row>
    <row r="241" spans="1:10" ht="12.75">
      <c r="A241" s="29"/>
      <c r="B241" s="34"/>
      <c r="C241" s="27" t="s">
        <v>254</v>
      </c>
      <c r="D241" s="27"/>
      <c r="E241" s="27"/>
      <c r="F241" s="27"/>
      <c r="G241" s="27"/>
      <c r="H241" s="27"/>
      <c r="I241" s="27"/>
      <c r="J241" s="30">
        <v>3</v>
      </c>
    </row>
    <row r="242" spans="1:10" ht="12.75">
      <c r="A242" s="29"/>
      <c r="B242" s="34"/>
      <c r="C242" s="27" t="s">
        <v>256</v>
      </c>
      <c r="D242" s="27"/>
      <c r="E242" s="27"/>
      <c r="F242" s="27"/>
      <c r="G242" s="27"/>
      <c r="H242" s="27"/>
      <c r="I242" s="27"/>
      <c r="J242" s="30">
        <v>2</v>
      </c>
    </row>
    <row r="243" spans="1:10" ht="12.75">
      <c r="A243" s="29"/>
      <c r="B243" s="34"/>
      <c r="C243" s="27" t="s">
        <v>257</v>
      </c>
      <c r="D243" s="27" t="s">
        <v>418</v>
      </c>
      <c r="E243" s="27" t="s">
        <v>400</v>
      </c>
      <c r="F243" s="27" t="s">
        <v>444</v>
      </c>
      <c r="G243" s="27"/>
      <c r="H243" s="27"/>
      <c r="I243" s="27" t="s">
        <v>368</v>
      </c>
      <c r="J243" s="30">
        <v>4</v>
      </c>
    </row>
    <row r="244" spans="1:10" ht="12.75">
      <c r="A244" s="29"/>
      <c r="B244" s="34"/>
      <c r="C244" s="27" t="s">
        <v>260</v>
      </c>
      <c r="D244" s="27"/>
      <c r="E244" s="27"/>
      <c r="F244" s="27"/>
      <c r="G244" s="27"/>
      <c r="H244" s="27"/>
      <c r="I244" s="27"/>
      <c r="J244" s="30">
        <v>3</v>
      </c>
    </row>
    <row r="245" spans="1:10" ht="12.75">
      <c r="A245" s="29"/>
      <c r="B245" s="34"/>
      <c r="C245" s="27" t="s">
        <v>261</v>
      </c>
      <c r="D245" s="27" t="s">
        <v>416</v>
      </c>
      <c r="E245" s="27" t="s">
        <v>444</v>
      </c>
      <c r="F245" s="27" t="s">
        <v>414</v>
      </c>
      <c r="G245" s="27"/>
      <c r="H245" s="27"/>
      <c r="I245" s="27" t="s">
        <v>368</v>
      </c>
      <c r="J245" s="30">
        <v>1</v>
      </c>
    </row>
    <row r="263" ht="12.75">
      <c r="B263" s="19" t="s">
        <v>565</v>
      </c>
    </row>
    <row r="266" spans="1:10" ht="12.75">
      <c r="A266" s="27"/>
      <c r="B266" s="27" t="s">
        <v>239</v>
      </c>
      <c r="C266" s="27" t="s">
        <v>566</v>
      </c>
      <c r="D266" s="27" t="s">
        <v>54</v>
      </c>
      <c r="E266" s="27" t="s">
        <v>241</v>
      </c>
      <c r="F266" s="27" t="s">
        <v>242</v>
      </c>
      <c r="G266" s="27" t="s">
        <v>243</v>
      </c>
      <c r="H266" s="27" t="s">
        <v>244</v>
      </c>
      <c r="I266" s="28"/>
      <c r="J266" s="29"/>
    </row>
    <row r="267" spans="1:10" ht="12.75">
      <c r="A267" s="30">
        <v>1</v>
      </c>
      <c r="B267" s="30">
        <v>1874</v>
      </c>
      <c r="C267" s="30" t="s">
        <v>216</v>
      </c>
      <c r="D267" s="30" t="s">
        <v>222</v>
      </c>
      <c r="E267" s="30">
        <v>2</v>
      </c>
      <c r="F267" s="30"/>
      <c r="G267" s="30"/>
      <c r="H267" s="30">
        <v>1</v>
      </c>
      <c r="I267" s="28"/>
      <c r="J267" s="29"/>
    </row>
    <row r="268" spans="1:10" ht="12.75">
      <c r="A268" s="30">
        <v>2</v>
      </c>
      <c r="B268" s="30">
        <v>1758</v>
      </c>
      <c r="C268" s="30" t="s">
        <v>182</v>
      </c>
      <c r="D268" s="30" t="s">
        <v>121</v>
      </c>
      <c r="E268" s="30">
        <v>2</v>
      </c>
      <c r="F268" s="30"/>
      <c r="G268" s="30"/>
      <c r="H268" s="30">
        <v>2</v>
      </c>
      <c r="I268" s="28"/>
      <c r="J268" s="29"/>
    </row>
    <row r="269" spans="1:10" ht="12.75">
      <c r="A269" s="30">
        <v>3</v>
      </c>
      <c r="B269" s="30">
        <v>1676</v>
      </c>
      <c r="C269" s="30" t="s">
        <v>23</v>
      </c>
      <c r="D269" s="30" t="s">
        <v>149</v>
      </c>
      <c r="E269" s="30">
        <v>0</v>
      </c>
      <c r="F269" s="30"/>
      <c r="G269" s="30"/>
      <c r="H269" s="30">
        <v>4</v>
      </c>
      <c r="I269" s="28"/>
      <c r="J269" s="29"/>
    </row>
    <row r="270" spans="1:10" ht="12.75">
      <c r="A270" s="30">
        <v>4</v>
      </c>
      <c r="B270" s="30">
        <v>1562</v>
      </c>
      <c r="C270" s="30" t="s">
        <v>106</v>
      </c>
      <c r="D270" s="30" t="s">
        <v>567</v>
      </c>
      <c r="E270" s="30">
        <v>2</v>
      </c>
      <c r="F270" s="30"/>
      <c r="G270" s="30"/>
      <c r="H270" s="30">
        <v>3</v>
      </c>
      <c r="I270" s="28"/>
      <c r="J270" s="29"/>
    </row>
    <row r="271" spans="1:10" ht="12.75">
      <c r="A271" s="31"/>
      <c r="B271" s="31"/>
      <c r="C271" s="32"/>
      <c r="D271" s="32"/>
      <c r="E271" s="32"/>
      <c r="F271" s="32"/>
      <c r="G271" s="32"/>
      <c r="H271" s="32"/>
      <c r="I271" s="33"/>
      <c r="J271" s="33"/>
    </row>
    <row r="272" spans="1:10" ht="12.75">
      <c r="A272" s="29"/>
      <c r="B272" s="34"/>
      <c r="C272" s="27"/>
      <c r="D272" s="27" t="s">
        <v>245</v>
      </c>
      <c r="E272" s="27" t="s">
        <v>246</v>
      </c>
      <c r="F272" s="27" t="s">
        <v>247</v>
      </c>
      <c r="G272" s="27" t="s">
        <v>248</v>
      </c>
      <c r="H272" s="27" t="s">
        <v>249</v>
      </c>
      <c r="I272" s="27" t="s">
        <v>250</v>
      </c>
      <c r="J272" s="27" t="s">
        <v>251</v>
      </c>
    </row>
    <row r="273" spans="1:10" ht="12.75">
      <c r="A273" s="29"/>
      <c r="B273" s="34"/>
      <c r="C273" s="27" t="s">
        <v>252</v>
      </c>
      <c r="D273" s="27" t="s">
        <v>399</v>
      </c>
      <c r="E273" s="27" t="s">
        <v>426</v>
      </c>
      <c r="F273" s="27" t="s">
        <v>414</v>
      </c>
      <c r="G273" s="27" t="s">
        <v>414</v>
      </c>
      <c r="H273" s="27"/>
      <c r="I273" s="27" t="s">
        <v>404</v>
      </c>
      <c r="J273" s="30">
        <v>4</v>
      </c>
    </row>
    <row r="274" spans="1:10" ht="12.75">
      <c r="A274" s="29"/>
      <c r="B274" s="34"/>
      <c r="C274" s="27" t="s">
        <v>254</v>
      </c>
      <c r="D274" s="27" t="s">
        <v>426</v>
      </c>
      <c r="E274" s="27" t="s">
        <v>400</v>
      </c>
      <c r="F274" s="27" t="s">
        <v>426</v>
      </c>
      <c r="G274" s="27" t="s">
        <v>554</v>
      </c>
      <c r="H274" s="27" t="s">
        <v>534</v>
      </c>
      <c r="I274" s="27" t="s">
        <v>257</v>
      </c>
      <c r="J274" s="30">
        <v>3</v>
      </c>
    </row>
    <row r="275" spans="1:10" ht="12.75">
      <c r="A275" s="29"/>
      <c r="B275" s="34"/>
      <c r="C275" s="27" t="s">
        <v>256</v>
      </c>
      <c r="D275" s="27" t="s">
        <v>444</v>
      </c>
      <c r="E275" s="27" t="s">
        <v>402</v>
      </c>
      <c r="F275" s="27" t="s">
        <v>414</v>
      </c>
      <c r="G275" s="27" t="s">
        <v>401</v>
      </c>
      <c r="H275" s="27"/>
      <c r="I275" s="27" t="s">
        <v>404</v>
      </c>
      <c r="J275" s="30">
        <v>2</v>
      </c>
    </row>
    <row r="276" spans="1:10" ht="12.75">
      <c r="A276" s="29"/>
      <c r="B276" s="34"/>
      <c r="C276" s="27" t="s">
        <v>257</v>
      </c>
      <c r="D276" s="27" t="s">
        <v>432</v>
      </c>
      <c r="E276" s="27" t="s">
        <v>418</v>
      </c>
      <c r="F276" s="27" t="s">
        <v>400</v>
      </c>
      <c r="G276" s="27"/>
      <c r="H276" s="27"/>
      <c r="I276" s="27" t="s">
        <v>368</v>
      </c>
      <c r="J276" s="30">
        <v>4</v>
      </c>
    </row>
    <row r="277" spans="1:10" ht="12.75">
      <c r="A277" s="29"/>
      <c r="B277" s="34"/>
      <c r="C277" s="27" t="s">
        <v>260</v>
      </c>
      <c r="D277" s="27" t="s">
        <v>400</v>
      </c>
      <c r="E277" s="27" t="s">
        <v>400</v>
      </c>
      <c r="F277" s="27" t="s">
        <v>415</v>
      </c>
      <c r="G277" s="27" t="s">
        <v>568</v>
      </c>
      <c r="H277" s="27" t="s">
        <v>415</v>
      </c>
      <c r="I277" s="27" t="s">
        <v>257</v>
      </c>
      <c r="J277" s="30">
        <v>3</v>
      </c>
    </row>
    <row r="278" spans="1:10" ht="12.75">
      <c r="A278" s="29"/>
      <c r="B278" s="34"/>
      <c r="C278" s="27" t="s">
        <v>261</v>
      </c>
      <c r="D278" s="27" t="s">
        <v>426</v>
      </c>
      <c r="E278" s="27" t="s">
        <v>412</v>
      </c>
      <c r="F278" s="27" t="s">
        <v>402</v>
      </c>
      <c r="G278" s="27"/>
      <c r="H278" s="27"/>
      <c r="I278" s="27" t="s">
        <v>510</v>
      </c>
      <c r="J278" s="30">
        <v>1</v>
      </c>
    </row>
    <row r="294" ht="12.75">
      <c r="B294" s="19" t="s">
        <v>569</v>
      </c>
    </row>
    <row r="297" spans="1:10" ht="12.75">
      <c r="A297" s="27"/>
      <c r="B297" s="27" t="s">
        <v>239</v>
      </c>
      <c r="C297" s="27" t="s">
        <v>570</v>
      </c>
      <c r="D297" s="27" t="s">
        <v>54</v>
      </c>
      <c r="E297" s="27" t="s">
        <v>241</v>
      </c>
      <c r="F297" s="27" t="s">
        <v>242</v>
      </c>
      <c r="G297" s="27" t="s">
        <v>243</v>
      </c>
      <c r="H297" s="27" t="s">
        <v>244</v>
      </c>
      <c r="I297" s="28"/>
      <c r="J297" s="29"/>
    </row>
    <row r="298" spans="1:10" ht="12.75">
      <c r="A298" s="30">
        <v>1</v>
      </c>
      <c r="B298" s="30">
        <v>1863</v>
      </c>
      <c r="C298" s="30" t="s">
        <v>220</v>
      </c>
      <c r="D298" s="30" t="s">
        <v>153</v>
      </c>
      <c r="E298" s="30">
        <v>3</v>
      </c>
      <c r="F298" s="30"/>
      <c r="G298" s="30"/>
      <c r="H298" s="30">
        <v>1</v>
      </c>
      <c r="I298" s="28"/>
      <c r="J298" s="29"/>
    </row>
    <row r="299" spans="1:10" ht="12.75">
      <c r="A299" s="30">
        <v>2</v>
      </c>
      <c r="B299" s="30">
        <v>1828</v>
      </c>
      <c r="C299" s="30" t="s">
        <v>210</v>
      </c>
      <c r="D299" s="30" t="s">
        <v>199</v>
      </c>
      <c r="E299" s="30">
        <v>2</v>
      </c>
      <c r="F299" s="30"/>
      <c r="G299" s="30"/>
      <c r="H299" s="30">
        <v>2</v>
      </c>
      <c r="I299" s="28"/>
      <c r="J299" s="29"/>
    </row>
    <row r="300" spans="1:10" ht="12.75">
      <c r="A300" s="30">
        <v>3</v>
      </c>
      <c r="B300" s="30">
        <v>1672</v>
      </c>
      <c r="C300" s="30" t="s">
        <v>144</v>
      </c>
      <c r="D300" s="30" t="s">
        <v>145</v>
      </c>
      <c r="E300" s="30">
        <v>0</v>
      </c>
      <c r="F300" s="30"/>
      <c r="G300" s="30"/>
      <c r="H300" s="30">
        <v>4</v>
      </c>
      <c r="I300" s="28"/>
      <c r="J300" s="29"/>
    </row>
    <row r="301" spans="1:10" ht="12.75">
      <c r="A301" s="30">
        <v>4</v>
      </c>
      <c r="B301" s="30">
        <v>1616</v>
      </c>
      <c r="C301" s="30" t="s">
        <v>124</v>
      </c>
      <c r="D301" s="30" t="s">
        <v>111</v>
      </c>
      <c r="E301" s="30">
        <v>1</v>
      </c>
      <c r="F301" s="30"/>
      <c r="G301" s="30"/>
      <c r="H301" s="30">
        <v>3</v>
      </c>
      <c r="I301" s="28"/>
      <c r="J301" s="29"/>
    </row>
    <row r="302" spans="1:10" ht="12.75">
      <c r="A302" s="31"/>
      <c r="B302" s="31"/>
      <c r="C302" s="32"/>
      <c r="D302" s="32"/>
      <c r="E302" s="32"/>
      <c r="F302" s="32"/>
      <c r="G302" s="32"/>
      <c r="H302" s="32"/>
      <c r="I302" s="33"/>
      <c r="J302" s="33"/>
    </row>
    <row r="303" spans="1:10" ht="12.75">
      <c r="A303" s="29"/>
      <c r="B303" s="34"/>
      <c r="C303" s="27"/>
      <c r="D303" s="27" t="s">
        <v>245</v>
      </c>
      <c r="E303" s="27" t="s">
        <v>246</v>
      </c>
      <c r="F303" s="27" t="s">
        <v>247</v>
      </c>
      <c r="G303" s="27" t="s">
        <v>248</v>
      </c>
      <c r="H303" s="27" t="s">
        <v>249</v>
      </c>
      <c r="I303" s="27" t="s">
        <v>250</v>
      </c>
      <c r="J303" s="27" t="s">
        <v>251</v>
      </c>
    </row>
    <row r="304" spans="1:10" ht="12.75">
      <c r="A304" s="29"/>
      <c r="B304" s="34"/>
      <c r="C304" s="27" t="s">
        <v>252</v>
      </c>
      <c r="D304" s="27" t="s">
        <v>401</v>
      </c>
      <c r="E304" s="27" t="s">
        <v>418</v>
      </c>
      <c r="F304" s="27" t="s">
        <v>401</v>
      </c>
      <c r="G304" s="27"/>
      <c r="H304" s="27"/>
      <c r="I304" s="27" t="s">
        <v>368</v>
      </c>
      <c r="J304" s="30">
        <v>4</v>
      </c>
    </row>
    <row r="305" spans="1:10" ht="12.75">
      <c r="A305" s="29"/>
      <c r="B305" s="34"/>
      <c r="C305" s="27" t="s">
        <v>254</v>
      </c>
      <c r="D305" s="27" t="s">
        <v>418</v>
      </c>
      <c r="E305" s="27" t="s">
        <v>401</v>
      </c>
      <c r="F305" s="27" t="s">
        <v>400</v>
      </c>
      <c r="G305" s="27"/>
      <c r="H305" s="27"/>
      <c r="I305" s="27" t="s">
        <v>368</v>
      </c>
      <c r="J305" s="30">
        <v>3</v>
      </c>
    </row>
    <row r="306" spans="1:10" ht="12.75">
      <c r="A306" s="29"/>
      <c r="B306" s="34"/>
      <c r="C306" s="27" t="s">
        <v>256</v>
      </c>
      <c r="D306" s="27" t="s">
        <v>444</v>
      </c>
      <c r="E306" s="27" t="s">
        <v>418</v>
      </c>
      <c r="F306" s="27" t="s">
        <v>400</v>
      </c>
      <c r="G306" s="27"/>
      <c r="H306" s="27"/>
      <c r="I306" s="27" t="s">
        <v>368</v>
      </c>
      <c r="J306" s="30">
        <v>2</v>
      </c>
    </row>
    <row r="307" spans="1:10" ht="12.75">
      <c r="A307" s="29"/>
      <c r="B307" s="34"/>
      <c r="C307" s="27" t="s">
        <v>257</v>
      </c>
      <c r="D307" s="27" t="s">
        <v>401</v>
      </c>
      <c r="E307" s="27" t="s">
        <v>432</v>
      </c>
      <c r="F307" s="27" t="s">
        <v>401</v>
      </c>
      <c r="G307" s="27"/>
      <c r="H307" s="27"/>
      <c r="I307" s="27" t="s">
        <v>368</v>
      </c>
      <c r="J307" s="30">
        <v>4</v>
      </c>
    </row>
    <row r="308" spans="1:10" ht="12.75">
      <c r="A308" s="29"/>
      <c r="B308" s="34"/>
      <c r="C308" s="27" t="s">
        <v>260</v>
      </c>
      <c r="D308" s="27" t="s">
        <v>426</v>
      </c>
      <c r="E308" s="27" t="s">
        <v>444</v>
      </c>
      <c r="F308" s="27" t="s">
        <v>418</v>
      </c>
      <c r="G308" s="27" t="s">
        <v>399</v>
      </c>
      <c r="H308" s="27"/>
      <c r="I308" s="27" t="s">
        <v>404</v>
      </c>
      <c r="J308" s="30">
        <v>3</v>
      </c>
    </row>
    <row r="309" spans="1:10" ht="12.75">
      <c r="A309" s="29"/>
      <c r="B309" s="34"/>
      <c r="C309" s="27" t="s">
        <v>261</v>
      </c>
      <c r="D309" s="27" t="s">
        <v>399</v>
      </c>
      <c r="E309" s="27" t="s">
        <v>418</v>
      </c>
      <c r="F309" s="27" t="s">
        <v>412</v>
      </c>
      <c r="G309" s="27" t="s">
        <v>415</v>
      </c>
      <c r="H309" s="27" t="s">
        <v>534</v>
      </c>
      <c r="I309" s="27" t="s">
        <v>257</v>
      </c>
      <c r="J309" s="30">
        <v>1</v>
      </c>
    </row>
    <row r="327" ht="12.75">
      <c r="B327" s="19" t="s">
        <v>571</v>
      </c>
    </row>
    <row r="328" spans="1:10" ht="12.75">
      <c r="A328" s="27"/>
      <c r="B328" s="27" t="s">
        <v>239</v>
      </c>
      <c r="C328" s="27" t="s">
        <v>572</v>
      </c>
      <c r="D328" s="27" t="s">
        <v>54</v>
      </c>
      <c r="E328" s="27" t="s">
        <v>241</v>
      </c>
      <c r="F328" s="27" t="s">
        <v>242</v>
      </c>
      <c r="G328" s="27" t="s">
        <v>243</v>
      </c>
      <c r="H328" s="27" t="s">
        <v>244</v>
      </c>
      <c r="I328" s="28"/>
      <c r="J328" s="29"/>
    </row>
    <row r="329" spans="1:10" ht="12.75">
      <c r="A329" s="30">
        <v>1</v>
      </c>
      <c r="B329" s="30">
        <v>1862</v>
      </c>
      <c r="C329" s="30" t="s">
        <v>573</v>
      </c>
      <c r="D329" s="30" t="s">
        <v>219</v>
      </c>
      <c r="E329" s="30">
        <v>2</v>
      </c>
      <c r="F329" s="30"/>
      <c r="G329" s="30"/>
      <c r="H329" s="30">
        <v>2</v>
      </c>
      <c r="I329" s="28"/>
      <c r="J329" s="29"/>
    </row>
    <row r="330" spans="1:10" ht="12.75">
      <c r="A330" s="30">
        <v>2</v>
      </c>
      <c r="B330" s="30">
        <v>1770</v>
      </c>
      <c r="C330" s="30" t="s">
        <v>198</v>
      </c>
      <c r="D330" s="30" t="s">
        <v>199</v>
      </c>
      <c r="E330" s="30">
        <v>3</v>
      </c>
      <c r="F330" s="30"/>
      <c r="G330" s="30"/>
      <c r="H330" s="30">
        <v>1</v>
      </c>
      <c r="I330" s="28"/>
      <c r="J330" s="29"/>
    </row>
    <row r="331" spans="1:10" ht="12.75">
      <c r="A331" s="30">
        <v>3</v>
      </c>
      <c r="B331" s="30">
        <v>1659</v>
      </c>
      <c r="C331" s="30" t="s">
        <v>137</v>
      </c>
      <c r="D331" s="30" t="s">
        <v>74</v>
      </c>
      <c r="E331" s="30"/>
      <c r="F331" s="30"/>
      <c r="G331" s="30"/>
      <c r="H331" s="30">
        <v>4</v>
      </c>
      <c r="I331" s="28"/>
      <c r="J331" s="29"/>
    </row>
    <row r="332" spans="1:10" ht="12.75">
      <c r="A332" s="30">
        <v>4</v>
      </c>
      <c r="B332" s="30">
        <v>1519</v>
      </c>
      <c r="C332" s="30" t="s">
        <v>86</v>
      </c>
      <c r="D332" s="30" t="s">
        <v>3</v>
      </c>
      <c r="E332" s="30"/>
      <c r="F332" s="30"/>
      <c r="G332" s="30"/>
      <c r="H332" s="30">
        <v>3</v>
      </c>
      <c r="I332" s="28"/>
      <c r="J332" s="29"/>
    </row>
    <row r="333" spans="1:10" ht="12.75">
      <c r="A333" s="31"/>
      <c r="B333" s="31"/>
      <c r="C333" s="32"/>
      <c r="D333" s="32"/>
      <c r="E333" s="32"/>
      <c r="F333" s="32"/>
      <c r="G333" s="32"/>
      <c r="H333" s="32"/>
      <c r="I333" s="33"/>
      <c r="J333" s="33"/>
    </row>
    <row r="334" spans="1:10" ht="12.75">
      <c r="A334" s="29"/>
      <c r="B334" s="34"/>
      <c r="C334" s="27"/>
      <c r="D334" s="27" t="s">
        <v>245</v>
      </c>
      <c r="E334" s="27" t="s">
        <v>246</v>
      </c>
      <c r="F334" s="27" t="s">
        <v>247</v>
      </c>
      <c r="G334" s="27" t="s">
        <v>248</v>
      </c>
      <c r="H334" s="27" t="s">
        <v>249</v>
      </c>
      <c r="I334" s="27" t="s">
        <v>250</v>
      </c>
      <c r="J334" s="27" t="s">
        <v>251</v>
      </c>
    </row>
    <row r="335" spans="1:10" ht="12.75">
      <c r="A335" s="29"/>
      <c r="B335" s="34"/>
      <c r="C335" s="27" t="s">
        <v>252</v>
      </c>
      <c r="D335" s="27" t="s">
        <v>401</v>
      </c>
      <c r="E335" s="27" t="s">
        <v>399</v>
      </c>
      <c r="F335" s="27" t="s">
        <v>418</v>
      </c>
      <c r="G335" s="27"/>
      <c r="H335" s="27"/>
      <c r="I335" s="27" t="s">
        <v>368</v>
      </c>
      <c r="J335" s="30">
        <v>4</v>
      </c>
    </row>
    <row r="336" spans="1:10" ht="12.75">
      <c r="A336" s="29"/>
      <c r="B336" s="34"/>
      <c r="C336" s="27" t="s">
        <v>254</v>
      </c>
      <c r="D336" s="27" t="s">
        <v>418</v>
      </c>
      <c r="E336" s="27" t="s">
        <v>400</v>
      </c>
      <c r="F336" s="27" t="s">
        <v>517</v>
      </c>
      <c r="G336" s="27"/>
      <c r="H336" s="27"/>
      <c r="I336" s="27" t="s">
        <v>368</v>
      </c>
      <c r="J336" s="30">
        <v>3</v>
      </c>
    </row>
    <row r="337" spans="1:10" ht="12.75">
      <c r="A337" s="29"/>
      <c r="B337" s="34"/>
      <c r="C337" s="27" t="s">
        <v>256</v>
      </c>
      <c r="D337" s="27" t="s">
        <v>401</v>
      </c>
      <c r="E337" s="27" t="s">
        <v>400</v>
      </c>
      <c r="F337" s="27" t="s">
        <v>414</v>
      </c>
      <c r="G337" s="27"/>
      <c r="H337" s="27"/>
      <c r="I337" s="27" t="s">
        <v>368</v>
      </c>
      <c r="J337" s="30">
        <v>2</v>
      </c>
    </row>
    <row r="338" spans="1:10" ht="12.75">
      <c r="A338" s="29"/>
      <c r="B338" s="34"/>
      <c r="C338" s="27" t="s">
        <v>257</v>
      </c>
      <c r="D338" s="27" t="s">
        <v>432</v>
      </c>
      <c r="E338" s="27" t="s">
        <v>414</v>
      </c>
      <c r="F338" s="27" t="s">
        <v>444</v>
      </c>
      <c r="G338" s="27"/>
      <c r="H338" s="27"/>
      <c r="I338" s="27" t="s">
        <v>368</v>
      </c>
      <c r="J338" s="30">
        <v>4</v>
      </c>
    </row>
    <row r="339" spans="1:10" ht="12.75">
      <c r="A339" s="29"/>
      <c r="B339" s="34"/>
      <c r="C339" s="27" t="s">
        <v>260</v>
      </c>
      <c r="D339" s="27" t="s">
        <v>412</v>
      </c>
      <c r="E339" s="27" t="s">
        <v>441</v>
      </c>
      <c r="F339" s="27" t="s">
        <v>401</v>
      </c>
      <c r="G339" s="27" t="s">
        <v>413</v>
      </c>
      <c r="H339" s="27"/>
      <c r="I339" s="27" t="s">
        <v>252</v>
      </c>
      <c r="J339" s="30">
        <v>3</v>
      </c>
    </row>
    <row r="340" spans="1:10" ht="12.75">
      <c r="A340" s="29"/>
      <c r="B340" s="34"/>
      <c r="C340" s="27" t="s">
        <v>261</v>
      </c>
      <c r="D340" s="27" t="s">
        <v>574</v>
      </c>
      <c r="E340" s="27"/>
      <c r="F340" s="27"/>
      <c r="G340" s="27"/>
      <c r="H340" s="27"/>
      <c r="I340" s="27"/>
      <c r="J340" s="30">
        <v>1</v>
      </c>
    </row>
    <row r="356" ht="12.75">
      <c r="B356" s="19" t="s">
        <v>575</v>
      </c>
    </row>
    <row r="358" spans="1:10" ht="12.75">
      <c r="A358" s="27"/>
      <c r="B358" s="27" t="s">
        <v>239</v>
      </c>
      <c r="C358" s="27" t="s">
        <v>576</v>
      </c>
      <c r="D358" s="27" t="s">
        <v>54</v>
      </c>
      <c r="E358" s="27" t="s">
        <v>241</v>
      </c>
      <c r="F358" s="27" t="s">
        <v>242</v>
      </c>
      <c r="G358" s="27" t="s">
        <v>243</v>
      </c>
      <c r="H358" s="27" t="s">
        <v>244</v>
      </c>
      <c r="I358" s="28"/>
      <c r="J358" s="29"/>
    </row>
    <row r="359" spans="1:10" ht="12.75">
      <c r="A359" s="30">
        <v>1</v>
      </c>
      <c r="B359" s="30">
        <v>1858</v>
      </c>
      <c r="C359" s="30" t="s">
        <v>577</v>
      </c>
      <c r="D359" s="30" t="s">
        <v>7</v>
      </c>
      <c r="E359" s="30"/>
      <c r="F359" s="27"/>
      <c r="G359" s="27"/>
      <c r="H359" s="30">
        <v>2</v>
      </c>
      <c r="I359" s="28"/>
      <c r="J359" s="29"/>
    </row>
    <row r="360" spans="1:10" ht="12.75">
      <c r="A360" s="30">
        <v>2</v>
      </c>
      <c r="B360" s="30">
        <v>1790</v>
      </c>
      <c r="C360" s="30" t="s">
        <v>203</v>
      </c>
      <c r="D360" s="30" t="s">
        <v>91</v>
      </c>
      <c r="E360" s="30"/>
      <c r="F360" s="27"/>
      <c r="G360" s="27"/>
      <c r="H360" s="30">
        <v>1</v>
      </c>
      <c r="I360" s="28"/>
      <c r="J360" s="29"/>
    </row>
    <row r="361" spans="1:10" ht="12.75">
      <c r="A361" s="30">
        <v>3</v>
      </c>
      <c r="B361" s="303">
        <v>1724</v>
      </c>
      <c r="C361" s="303" t="s">
        <v>578</v>
      </c>
      <c r="D361" s="303" t="s">
        <v>74</v>
      </c>
      <c r="E361" s="30"/>
      <c r="F361" s="27"/>
      <c r="G361" s="27"/>
      <c r="H361" s="30"/>
      <c r="I361" s="28"/>
      <c r="J361" s="29"/>
    </row>
    <row r="362" spans="1:10" ht="12.75">
      <c r="A362" s="30">
        <v>4</v>
      </c>
      <c r="B362" s="30">
        <v>1534</v>
      </c>
      <c r="C362" s="30" t="s">
        <v>93</v>
      </c>
      <c r="D362" s="30" t="s">
        <v>94</v>
      </c>
      <c r="E362" s="30"/>
      <c r="F362" s="27"/>
      <c r="G362" s="27"/>
      <c r="H362" s="30">
        <v>3</v>
      </c>
      <c r="I362" s="28"/>
      <c r="J362" s="29"/>
    </row>
    <row r="363" spans="1:10" ht="12.75">
      <c r="A363" s="35"/>
      <c r="B363" s="35"/>
      <c r="C363" s="35"/>
      <c r="D363" s="35"/>
      <c r="E363" s="29"/>
      <c r="F363" s="29"/>
      <c r="G363" s="29"/>
      <c r="H363" s="29"/>
      <c r="I363" s="29"/>
      <c r="J363" s="29"/>
    </row>
    <row r="364" spans="1:10" ht="12.75">
      <c r="A364" s="29"/>
      <c r="B364" s="29"/>
      <c r="C364" s="29"/>
      <c r="D364" s="29"/>
      <c r="E364" s="29"/>
      <c r="F364" s="29"/>
      <c r="G364" s="29"/>
      <c r="H364" s="29"/>
      <c r="I364" s="29"/>
      <c r="J364" s="33"/>
    </row>
    <row r="365" spans="1:10" ht="12.75">
      <c r="A365" s="29"/>
      <c r="B365" s="34"/>
      <c r="C365" s="27"/>
      <c r="D365" s="27" t="s">
        <v>245</v>
      </c>
      <c r="E365" s="27" t="s">
        <v>246</v>
      </c>
      <c r="F365" s="27" t="s">
        <v>247</v>
      </c>
      <c r="G365" s="27" t="s">
        <v>248</v>
      </c>
      <c r="H365" s="27" t="s">
        <v>249</v>
      </c>
      <c r="I365" s="27" t="s">
        <v>250</v>
      </c>
      <c r="J365" s="27" t="s">
        <v>251</v>
      </c>
    </row>
    <row r="366" spans="1:10" ht="12.75">
      <c r="A366" s="29"/>
      <c r="B366" s="34"/>
      <c r="C366" s="27" t="s">
        <v>252</v>
      </c>
      <c r="D366" s="27"/>
      <c r="E366" s="27"/>
      <c r="F366" s="27"/>
      <c r="G366" s="27"/>
      <c r="H366" s="27"/>
      <c r="I366" s="27"/>
      <c r="J366" s="30">
        <v>4</v>
      </c>
    </row>
    <row r="367" spans="1:10" ht="12.75">
      <c r="A367" s="29"/>
      <c r="B367" s="34"/>
      <c r="C367" s="27" t="s">
        <v>254</v>
      </c>
      <c r="D367" s="27" t="s">
        <v>399</v>
      </c>
      <c r="E367" s="27" t="s">
        <v>425</v>
      </c>
      <c r="F367" s="27" t="s">
        <v>418</v>
      </c>
      <c r="G367" s="27" t="s">
        <v>414</v>
      </c>
      <c r="H367" s="27"/>
      <c r="I367" s="27" t="s">
        <v>404</v>
      </c>
      <c r="J367" s="30">
        <v>3</v>
      </c>
    </row>
    <row r="368" spans="1:10" ht="12.75">
      <c r="A368" s="29"/>
      <c r="B368" s="34"/>
      <c r="C368" s="27" t="s">
        <v>256</v>
      </c>
      <c r="D368" s="27" t="s">
        <v>414</v>
      </c>
      <c r="E368" s="27" t="s">
        <v>432</v>
      </c>
      <c r="F368" s="27" t="s">
        <v>400</v>
      </c>
      <c r="G368" s="27"/>
      <c r="H368" s="27"/>
      <c r="I368" s="27" t="s">
        <v>368</v>
      </c>
      <c r="J368" s="30">
        <v>2</v>
      </c>
    </row>
    <row r="369" spans="1:10" ht="12.75">
      <c r="A369" s="29"/>
      <c r="B369" s="34"/>
      <c r="C369" s="27" t="s">
        <v>257</v>
      </c>
      <c r="D369" s="27"/>
      <c r="E369" s="27"/>
      <c r="F369" s="27"/>
      <c r="G369" s="27"/>
      <c r="H369" s="27"/>
      <c r="I369" s="27"/>
      <c r="J369" s="30">
        <v>4</v>
      </c>
    </row>
    <row r="370" spans="1:10" ht="12.75">
      <c r="A370" s="29"/>
      <c r="B370" s="34"/>
      <c r="C370" s="27" t="s">
        <v>260</v>
      </c>
      <c r="D370" s="27" t="s">
        <v>426</v>
      </c>
      <c r="E370" s="27" t="s">
        <v>412</v>
      </c>
      <c r="F370" s="27" t="s">
        <v>399</v>
      </c>
      <c r="G370" s="27" t="s">
        <v>412</v>
      </c>
      <c r="H370" s="27"/>
      <c r="I370" s="27" t="s">
        <v>252</v>
      </c>
      <c r="J370" s="30">
        <v>3</v>
      </c>
    </row>
    <row r="371" spans="1:10" ht="12.75">
      <c r="A371" s="29"/>
      <c r="B371" s="34"/>
      <c r="C371" s="27" t="s">
        <v>261</v>
      </c>
      <c r="D371" s="27"/>
      <c r="E371" s="27"/>
      <c r="F371" s="27"/>
      <c r="G371" s="27"/>
      <c r="H371" s="27"/>
      <c r="I371" s="27"/>
      <c r="J371" s="30">
        <v>1</v>
      </c>
    </row>
    <row r="372" spans="1:10" ht="12.75">
      <c r="A372" s="29"/>
      <c r="B372" s="29"/>
      <c r="C372" s="29"/>
      <c r="D372" s="29"/>
      <c r="E372" s="29"/>
      <c r="F372" s="29"/>
      <c r="G372" s="29"/>
      <c r="H372" s="29"/>
      <c r="I372" s="29"/>
      <c r="J372" s="35"/>
    </row>
    <row r="373" spans="1:10" ht="12.75">
      <c r="A373" s="29"/>
      <c r="B373" s="29"/>
      <c r="C373" s="29"/>
      <c r="D373" s="29"/>
      <c r="E373" s="29"/>
      <c r="F373" s="29"/>
      <c r="G373" s="29"/>
      <c r="H373" s="29"/>
      <c r="I373" s="29"/>
      <c r="J373" s="35"/>
    </row>
    <row r="374" spans="1:10" ht="12.75">
      <c r="A374" s="29"/>
      <c r="B374" s="29"/>
      <c r="C374" s="29"/>
      <c r="D374" s="29"/>
      <c r="E374" s="29"/>
      <c r="F374" s="29"/>
      <c r="G374" s="29"/>
      <c r="H374" s="29"/>
      <c r="I374" s="29"/>
      <c r="J374" s="35"/>
    </row>
    <row r="375" spans="1:10" ht="12.75">
      <c r="A375" s="29"/>
      <c r="B375" s="29"/>
      <c r="C375" s="29"/>
      <c r="D375" s="29"/>
      <c r="E375" s="29"/>
      <c r="F375" s="29"/>
      <c r="G375" s="29"/>
      <c r="H375" s="29"/>
      <c r="I375" s="29"/>
      <c r="J375" s="35"/>
    </row>
    <row r="387" ht="12.75">
      <c r="B387" s="19" t="s">
        <v>579</v>
      </c>
    </row>
    <row r="390" spans="1:10" ht="12.75">
      <c r="A390" s="27"/>
      <c r="B390" s="27" t="s">
        <v>239</v>
      </c>
      <c r="C390" s="27" t="s">
        <v>580</v>
      </c>
      <c r="D390" s="27" t="s">
        <v>54</v>
      </c>
      <c r="E390" s="27" t="s">
        <v>241</v>
      </c>
      <c r="F390" s="27" t="s">
        <v>242</v>
      </c>
      <c r="G390" s="27" t="s">
        <v>243</v>
      </c>
      <c r="H390" s="27" t="s">
        <v>244</v>
      </c>
      <c r="I390" s="28"/>
      <c r="J390" s="29"/>
    </row>
    <row r="391" spans="1:10" ht="12.75">
      <c r="A391" s="30">
        <v>1</v>
      </c>
      <c r="B391" s="30">
        <v>1854</v>
      </c>
      <c r="C391" s="30" t="s">
        <v>180</v>
      </c>
      <c r="D391" s="30" t="s">
        <v>179</v>
      </c>
      <c r="E391" s="30">
        <v>2</v>
      </c>
      <c r="F391" s="30"/>
      <c r="G391" s="30"/>
      <c r="H391" s="30">
        <v>2</v>
      </c>
      <c r="I391" s="28"/>
      <c r="J391" s="29"/>
    </row>
    <row r="392" spans="1:10" ht="12.75">
      <c r="A392" s="30">
        <v>2</v>
      </c>
      <c r="B392" s="30">
        <v>1768</v>
      </c>
      <c r="C392" s="30" t="s">
        <v>197</v>
      </c>
      <c r="D392" s="30" t="s">
        <v>46</v>
      </c>
      <c r="E392" s="30">
        <v>2</v>
      </c>
      <c r="F392" s="30"/>
      <c r="G392" s="30"/>
      <c r="H392" s="30">
        <v>3</v>
      </c>
      <c r="I392" s="28"/>
      <c r="J392" s="29"/>
    </row>
    <row r="393" spans="1:10" ht="12.75">
      <c r="A393" s="30">
        <v>3</v>
      </c>
      <c r="B393" s="30">
        <v>1739</v>
      </c>
      <c r="C393" s="30" t="s">
        <v>581</v>
      </c>
      <c r="D393" s="30" t="s">
        <v>74</v>
      </c>
      <c r="E393" s="30">
        <v>2</v>
      </c>
      <c r="F393" s="30"/>
      <c r="G393" s="30"/>
      <c r="H393" s="30">
        <v>1</v>
      </c>
      <c r="I393" s="28"/>
      <c r="J393" s="29"/>
    </row>
    <row r="394" spans="1:10" ht="12.75">
      <c r="A394" s="30">
        <v>4</v>
      </c>
      <c r="B394" s="30">
        <v>1563</v>
      </c>
      <c r="C394" s="30" t="s">
        <v>110</v>
      </c>
      <c r="D394" s="30" t="s">
        <v>111</v>
      </c>
      <c r="E394" s="30">
        <v>0</v>
      </c>
      <c r="F394" s="30"/>
      <c r="G394" s="30"/>
      <c r="H394" s="30">
        <v>4</v>
      </c>
      <c r="I394" s="28"/>
      <c r="J394" s="29"/>
    </row>
    <row r="395" spans="1:10" ht="12.75">
      <c r="A395" s="31"/>
      <c r="B395" s="31"/>
      <c r="C395" s="32"/>
      <c r="D395" s="32"/>
      <c r="E395" s="32"/>
      <c r="F395" s="32"/>
      <c r="G395" s="32"/>
      <c r="H395" s="32"/>
      <c r="I395" s="33"/>
      <c r="J395" s="33"/>
    </row>
    <row r="396" spans="1:10" ht="12.75">
      <c r="A396" s="29"/>
      <c r="B396" s="34"/>
      <c r="C396" s="27"/>
      <c r="D396" s="27" t="s">
        <v>245</v>
      </c>
      <c r="E396" s="27" t="s">
        <v>246</v>
      </c>
      <c r="F396" s="27" t="s">
        <v>247</v>
      </c>
      <c r="G396" s="27" t="s">
        <v>248</v>
      </c>
      <c r="H396" s="27" t="s">
        <v>249</v>
      </c>
      <c r="I396" s="27" t="s">
        <v>250</v>
      </c>
      <c r="J396" s="27" t="s">
        <v>251</v>
      </c>
    </row>
    <row r="397" spans="1:10" ht="12.75">
      <c r="A397" s="29"/>
      <c r="B397" s="34"/>
      <c r="C397" s="27" t="s">
        <v>252</v>
      </c>
      <c r="D397" s="27" t="s">
        <v>419</v>
      </c>
      <c r="E397" s="27" t="s">
        <v>402</v>
      </c>
      <c r="F397" s="27" t="s">
        <v>400</v>
      </c>
      <c r="G397" s="27" t="s">
        <v>402</v>
      </c>
      <c r="H397" s="27"/>
      <c r="I397" s="27" t="s">
        <v>252</v>
      </c>
      <c r="J397" s="30">
        <v>4</v>
      </c>
    </row>
    <row r="398" spans="1:10" ht="12.75">
      <c r="A398" s="29"/>
      <c r="B398" s="34"/>
      <c r="C398" s="27" t="s">
        <v>254</v>
      </c>
      <c r="D398" s="27" t="s">
        <v>415</v>
      </c>
      <c r="E398" s="27" t="s">
        <v>414</v>
      </c>
      <c r="F398" s="27" t="s">
        <v>582</v>
      </c>
      <c r="G398" s="27" t="s">
        <v>444</v>
      </c>
      <c r="H398" s="27"/>
      <c r="I398" s="27" t="s">
        <v>404</v>
      </c>
      <c r="J398" s="30">
        <v>3</v>
      </c>
    </row>
    <row r="399" spans="1:10" ht="12.75">
      <c r="A399" s="29"/>
      <c r="B399" s="34"/>
      <c r="C399" s="27" t="s">
        <v>256</v>
      </c>
      <c r="D399" s="27" t="s">
        <v>418</v>
      </c>
      <c r="E399" s="27" t="s">
        <v>401</v>
      </c>
      <c r="F399" s="27" t="s">
        <v>414</v>
      </c>
      <c r="G399" s="27"/>
      <c r="H399" s="27"/>
      <c r="I399" s="27" t="s">
        <v>368</v>
      </c>
      <c r="J399" s="30">
        <v>2</v>
      </c>
    </row>
    <row r="400" spans="1:10" ht="12.75">
      <c r="A400" s="29"/>
      <c r="B400" s="34"/>
      <c r="C400" s="27" t="s">
        <v>257</v>
      </c>
      <c r="D400" s="27" t="s">
        <v>412</v>
      </c>
      <c r="E400" s="27" t="s">
        <v>418</v>
      </c>
      <c r="F400" s="27" t="s">
        <v>424</v>
      </c>
      <c r="G400" s="27" t="s">
        <v>426</v>
      </c>
      <c r="H400" s="27" t="s">
        <v>414</v>
      </c>
      <c r="I400" s="27" t="s">
        <v>403</v>
      </c>
      <c r="J400" s="30">
        <v>4</v>
      </c>
    </row>
    <row r="401" spans="1:10" ht="12.75">
      <c r="A401" s="29"/>
      <c r="B401" s="34"/>
      <c r="C401" s="27" t="s">
        <v>260</v>
      </c>
      <c r="D401" s="27" t="s">
        <v>432</v>
      </c>
      <c r="E401" s="27" t="s">
        <v>444</v>
      </c>
      <c r="F401" s="27" t="s">
        <v>401</v>
      </c>
      <c r="G401" s="27"/>
      <c r="H401" s="27"/>
      <c r="I401" s="27" t="s">
        <v>368</v>
      </c>
      <c r="J401" s="30">
        <v>3</v>
      </c>
    </row>
    <row r="402" spans="1:10" ht="12.75">
      <c r="A402" s="29"/>
      <c r="B402" s="34"/>
      <c r="C402" s="27" t="s">
        <v>261</v>
      </c>
      <c r="D402" s="27" t="s">
        <v>401</v>
      </c>
      <c r="E402" s="27" t="s">
        <v>401</v>
      </c>
      <c r="F402" s="27" t="s">
        <v>432</v>
      </c>
      <c r="G402" s="27"/>
      <c r="H402" s="27"/>
      <c r="I402" s="27" t="s">
        <v>368</v>
      </c>
      <c r="J402" s="30">
        <v>1</v>
      </c>
    </row>
    <row r="419" ht="12.75">
      <c r="B419" s="19" t="s">
        <v>583</v>
      </c>
    </row>
    <row r="421" spans="1:10" ht="12.75">
      <c r="A421" s="27"/>
      <c r="B421" s="27" t="s">
        <v>239</v>
      </c>
      <c r="C421" s="27" t="s">
        <v>584</v>
      </c>
      <c r="D421" s="27" t="s">
        <v>54</v>
      </c>
      <c r="E421" s="27" t="s">
        <v>241</v>
      </c>
      <c r="F421" s="27" t="s">
        <v>242</v>
      </c>
      <c r="G421" s="27" t="s">
        <v>243</v>
      </c>
      <c r="H421" s="27" t="s">
        <v>244</v>
      </c>
      <c r="I421" s="28"/>
      <c r="J421" s="29"/>
    </row>
    <row r="422" spans="1:10" ht="12.75">
      <c r="A422" s="30">
        <v>1</v>
      </c>
      <c r="B422" s="30">
        <v>1851</v>
      </c>
      <c r="C422" s="30" t="s">
        <v>215</v>
      </c>
      <c r="D422" s="30" t="s">
        <v>76</v>
      </c>
      <c r="E422" s="30">
        <v>2</v>
      </c>
      <c r="F422" s="30"/>
      <c r="G422" s="30"/>
      <c r="H422" s="30">
        <v>2</v>
      </c>
      <c r="I422" s="28"/>
      <c r="J422" s="29"/>
    </row>
    <row r="423" spans="1:10" ht="12.75">
      <c r="A423" s="30">
        <v>2</v>
      </c>
      <c r="B423" s="30">
        <v>1767</v>
      </c>
      <c r="C423" s="30" t="s">
        <v>141</v>
      </c>
      <c r="D423" s="30" t="s">
        <v>153</v>
      </c>
      <c r="E423" s="30">
        <v>3</v>
      </c>
      <c r="F423" s="30"/>
      <c r="G423" s="30"/>
      <c r="H423" s="30">
        <v>1</v>
      </c>
      <c r="I423" s="28"/>
      <c r="J423" s="29"/>
    </row>
    <row r="424" spans="1:10" ht="12.75">
      <c r="A424" s="30">
        <v>3</v>
      </c>
      <c r="B424" s="30">
        <v>1647</v>
      </c>
      <c r="C424" s="30" t="s">
        <v>135</v>
      </c>
      <c r="D424" s="30" t="s">
        <v>91</v>
      </c>
      <c r="E424" s="30">
        <v>1</v>
      </c>
      <c r="F424" s="30"/>
      <c r="G424" s="30"/>
      <c r="H424" s="30">
        <v>3</v>
      </c>
      <c r="I424" s="28"/>
      <c r="J424" s="29"/>
    </row>
    <row r="425" spans="1:10" ht="12.75">
      <c r="A425" s="30">
        <v>4</v>
      </c>
      <c r="B425" s="30">
        <v>1630</v>
      </c>
      <c r="C425" s="30" t="s">
        <v>119</v>
      </c>
      <c r="D425" s="30" t="s">
        <v>585</v>
      </c>
      <c r="E425" s="30">
        <v>0</v>
      </c>
      <c r="F425" s="30"/>
      <c r="G425" s="30"/>
      <c r="H425" s="30">
        <v>4</v>
      </c>
      <c r="I425" s="28"/>
      <c r="J425" s="29"/>
    </row>
    <row r="426" spans="1:10" ht="12.75">
      <c r="A426" s="31"/>
      <c r="B426" s="31"/>
      <c r="C426" s="32"/>
      <c r="D426" s="32"/>
      <c r="E426" s="32"/>
      <c r="F426" s="32"/>
      <c r="G426" s="32"/>
      <c r="H426" s="32"/>
      <c r="I426" s="33"/>
      <c r="J426" s="33"/>
    </row>
    <row r="427" spans="1:10" ht="12.75">
      <c r="A427" s="29"/>
      <c r="B427" s="34"/>
      <c r="C427" s="27"/>
      <c r="D427" s="27" t="s">
        <v>245</v>
      </c>
      <c r="E427" s="27" t="s">
        <v>246</v>
      </c>
      <c r="F427" s="27" t="s">
        <v>247</v>
      </c>
      <c r="G427" s="27" t="s">
        <v>248</v>
      </c>
      <c r="H427" s="27" t="s">
        <v>249</v>
      </c>
      <c r="I427" s="27" t="s">
        <v>250</v>
      </c>
      <c r="J427" s="27" t="s">
        <v>251</v>
      </c>
    </row>
    <row r="428" spans="1:10" ht="12.75">
      <c r="A428" s="29"/>
      <c r="B428" s="34"/>
      <c r="C428" s="27" t="s">
        <v>252</v>
      </c>
      <c r="D428" s="27" t="s">
        <v>401</v>
      </c>
      <c r="E428" s="27" t="s">
        <v>414</v>
      </c>
      <c r="F428" s="27" t="s">
        <v>444</v>
      </c>
      <c r="G428" s="27"/>
      <c r="H428" s="27"/>
      <c r="I428" s="27" t="s">
        <v>368</v>
      </c>
      <c r="J428" s="30">
        <v>4</v>
      </c>
    </row>
    <row r="429" spans="1:10" ht="12.75">
      <c r="A429" s="29"/>
      <c r="B429" s="34"/>
      <c r="C429" s="27" t="s">
        <v>254</v>
      </c>
      <c r="D429" s="27" t="s">
        <v>419</v>
      </c>
      <c r="E429" s="27" t="s">
        <v>399</v>
      </c>
      <c r="F429" s="27" t="s">
        <v>418</v>
      </c>
      <c r="G429" s="27" t="s">
        <v>414</v>
      </c>
      <c r="H429" s="27"/>
      <c r="I429" s="27" t="s">
        <v>404</v>
      </c>
      <c r="J429" s="30">
        <v>3</v>
      </c>
    </row>
    <row r="430" spans="1:10" ht="12.75">
      <c r="A430" s="29"/>
      <c r="B430" s="34"/>
      <c r="C430" s="27" t="s">
        <v>256</v>
      </c>
      <c r="D430" s="27" t="s">
        <v>442</v>
      </c>
      <c r="E430" s="27" t="s">
        <v>418</v>
      </c>
      <c r="F430" s="27" t="s">
        <v>432</v>
      </c>
      <c r="G430" s="27"/>
      <c r="H430" s="27"/>
      <c r="I430" s="27" t="s">
        <v>368</v>
      </c>
      <c r="J430" s="30">
        <v>2</v>
      </c>
    </row>
    <row r="431" spans="1:10" ht="12.75">
      <c r="A431" s="29"/>
      <c r="B431" s="34"/>
      <c r="C431" s="27" t="s">
        <v>257</v>
      </c>
      <c r="D431" s="27" t="s">
        <v>418</v>
      </c>
      <c r="E431" s="27" t="s">
        <v>466</v>
      </c>
      <c r="F431" s="27" t="s">
        <v>399</v>
      </c>
      <c r="G431" s="27" t="s">
        <v>441</v>
      </c>
      <c r="H431" s="27" t="s">
        <v>418</v>
      </c>
      <c r="I431" s="27" t="s">
        <v>403</v>
      </c>
      <c r="J431" s="30">
        <v>4</v>
      </c>
    </row>
    <row r="432" spans="1:10" ht="12.75">
      <c r="A432" s="29"/>
      <c r="B432" s="34"/>
      <c r="C432" s="27" t="s">
        <v>260</v>
      </c>
      <c r="D432" s="27" t="s">
        <v>425</v>
      </c>
      <c r="E432" s="27" t="s">
        <v>412</v>
      </c>
      <c r="F432" s="27" t="s">
        <v>415</v>
      </c>
      <c r="G432" s="27"/>
      <c r="H432" s="27"/>
      <c r="I432" s="27" t="s">
        <v>510</v>
      </c>
      <c r="J432" s="30">
        <v>3</v>
      </c>
    </row>
    <row r="433" spans="1:10" ht="12.75">
      <c r="A433" s="29"/>
      <c r="B433" s="34"/>
      <c r="C433" s="27" t="s">
        <v>261</v>
      </c>
      <c r="D433" s="27" t="s">
        <v>414</v>
      </c>
      <c r="E433" s="27" t="s">
        <v>401</v>
      </c>
      <c r="F433" s="27" t="s">
        <v>425</v>
      </c>
      <c r="G433" s="27" t="s">
        <v>442</v>
      </c>
      <c r="H433" s="27"/>
      <c r="I433" s="27" t="s">
        <v>404</v>
      </c>
      <c r="J433" s="30">
        <v>1</v>
      </c>
    </row>
    <row r="450" ht="12.75">
      <c r="B450" s="19" t="s">
        <v>586</v>
      </c>
    </row>
    <row r="452" spans="1:10" ht="12.75">
      <c r="A452" s="27"/>
      <c r="B452" s="27" t="s">
        <v>239</v>
      </c>
      <c r="C452" s="27" t="s">
        <v>587</v>
      </c>
      <c r="D452" s="27" t="s">
        <v>54</v>
      </c>
      <c r="E452" s="27" t="s">
        <v>241</v>
      </c>
      <c r="F452" s="27" t="s">
        <v>242</v>
      </c>
      <c r="G452" s="27" t="s">
        <v>243</v>
      </c>
      <c r="H452" s="27" t="s">
        <v>244</v>
      </c>
      <c r="I452" s="28"/>
      <c r="J452" s="29"/>
    </row>
    <row r="453" spans="1:10" ht="12.75">
      <c r="A453" s="30">
        <v>1</v>
      </c>
      <c r="B453" s="30">
        <v>1850</v>
      </c>
      <c r="C453" s="30" t="s">
        <v>186</v>
      </c>
      <c r="D453" s="30" t="s">
        <v>98</v>
      </c>
      <c r="E453" s="30">
        <v>3</v>
      </c>
      <c r="F453" s="30"/>
      <c r="G453" s="30"/>
      <c r="H453" s="30">
        <v>1</v>
      </c>
      <c r="I453" s="28"/>
      <c r="J453" s="29"/>
    </row>
    <row r="454" spans="1:10" ht="12.75">
      <c r="A454" s="30">
        <v>2</v>
      </c>
      <c r="B454" s="30">
        <v>1766</v>
      </c>
      <c r="C454" s="30" t="s">
        <v>297</v>
      </c>
      <c r="D454" s="30" t="s">
        <v>91</v>
      </c>
      <c r="E454" s="30">
        <v>0</v>
      </c>
      <c r="F454" s="30"/>
      <c r="G454" s="30"/>
      <c r="H454" s="30">
        <v>4</v>
      </c>
      <c r="I454" s="28"/>
      <c r="J454" s="29"/>
    </row>
    <row r="455" spans="1:10" ht="12.75">
      <c r="A455" s="30">
        <v>3</v>
      </c>
      <c r="B455" s="30">
        <v>1677</v>
      </c>
      <c r="C455" s="30" t="s">
        <v>126</v>
      </c>
      <c r="D455" s="30" t="s">
        <v>111</v>
      </c>
      <c r="E455" s="30">
        <v>1</v>
      </c>
      <c r="F455" s="30"/>
      <c r="G455" s="30"/>
      <c r="H455" s="30">
        <v>3</v>
      </c>
      <c r="I455" s="28"/>
      <c r="J455" s="29"/>
    </row>
    <row r="456" spans="1:10" ht="12.75">
      <c r="A456" s="30">
        <v>4</v>
      </c>
      <c r="B456" s="30">
        <v>1506</v>
      </c>
      <c r="C456" s="30" t="s">
        <v>588</v>
      </c>
      <c r="D456" s="30" t="s">
        <v>20</v>
      </c>
      <c r="E456" s="30">
        <v>2</v>
      </c>
      <c r="F456" s="30"/>
      <c r="G456" s="30"/>
      <c r="H456" s="30">
        <v>2</v>
      </c>
      <c r="I456" s="28"/>
      <c r="J456" s="29"/>
    </row>
    <row r="457" spans="1:10" ht="12.75">
      <c r="A457" s="31"/>
      <c r="B457" s="31"/>
      <c r="C457" s="32"/>
      <c r="D457" s="32"/>
      <c r="E457" s="32"/>
      <c r="F457" s="32"/>
      <c r="G457" s="32"/>
      <c r="H457" s="32"/>
      <c r="I457" s="33"/>
      <c r="J457" s="33"/>
    </row>
    <row r="458" spans="1:10" ht="12.75">
      <c r="A458" s="29"/>
      <c r="B458" s="34"/>
      <c r="C458" s="27"/>
      <c r="D458" s="27" t="s">
        <v>245</v>
      </c>
      <c r="E458" s="27" t="s">
        <v>246</v>
      </c>
      <c r="F458" s="27" t="s">
        <v>247</v>
      </c>
      <c r="G458" s="27" t="s">
        <v>248</v>
      </c>
      <c r="H458" s="27" t="s">
        <v>249</v>
      </c>
      <c r="I458" s="27" t="s">
        <v>250</v>
      </c>
      <c r="J458" s="27" t="s">
        <v>251</v>
      </c>
    </row>
    <row r="459" spans="1:10" ht="12.75">
      <c r="A459" s="29"/>
      <c r="B459" s="34"/>
      <c r="C459" s="27" t="s">
        <v>252</v>
      </c>
      <c r="D459" s="27" t="s">
        <v>416</v>
      </c>
      <c r="E459" s="27" t="s">
        <v>402</v>
      </c>
      <c r="F459" s="27" t="s">
        <v>432</v>
      </c>
      <c r="G459" s="27" t="s">
        <v>441</v>
      </c>
      <c r="H459" s="27" t="s">
        <v>432</v>
      </c>
      <c r="I459" s="27" t="s">
        <v>403</v>
      </c>
      <c r="J459" s="30">
        <v>4</v>
      </c>
    </row>
    <row r="460" spans="1:10" ht="12.75">
      <c r="A460" s="29"/>
      <c r="B460" s="34"/>
      <c r="C460" s="27" t="s">
        <v>254</v>
      </c>
      <c r="D460" s="27" t="s">
        <v>401</v>
      </c>
      <c r="E460" s="27" t="s">
        <v>415</v>
      </c>
      <c r="F460" s="27" t="s">
        <v>419</v>
      </c>
      <c r="G460" s="27" t="s">
        <v>426</v>
      </c>
      <c r="H460" s="27"/>
      <c r="I460" s="27" t="s">
        <v>404</v>
      </c>
      <c r="J460" s="30">
        <v>3</v>
      </c>
    </row>
    <row r="461" spans="1:10" ht="12.75">
      <c r="A461" s="29"/>
      <c r="B461" s="34"/>
      <c r="C461" s="27" t="s">
        <v>256</v>
      </c>
      <c r="D461" s="27" t="s">
        <v>399</v>
      </c>
      <c r="E461" s="27" t="s">
        <v>415</v>
      </c>
      <c r="F461" s="27" t="s">
        <v>414</v>
      </c>
      <c r="G461" s="27" t="s">
        <v>399</v>
      </c>
      <c r="H461" s="27"/>
      <c r="I461" s="27" t="s">
        <v>404</v>
      </c>
      <c r="J461" s="30">
        <v>2</v>
      </c>
    </row>
    <row r="462" spans="1:10" ht="12.75">
      <c r="A462" s="29"/>
      <c r="B462" s="34"/>
      <c r="C462" s="27" t="s">
        <v>257</v>
      </c>
      <c r="D462" s="27" t="s">
        <v>412</v>
      </c>
      <c r="E462" s="27" t="s">
        <v>412</v>
      </c>
      <c r="F462" s="27" t="s">
        <v>400</v>
      </c>
      <c r="G462" s="27" t="s">
        <v>414</v>
      </c>
      <c r="H462" s="27" t="s">
        <v>412</v>
      </c>
      <c r="I462" s="27" t="s">
        <v>257</v>
      </c>
      <c r="J462" s="30">
        <v>4</v>
      </c>
    </row>
    <row r="463" spans="1:10" ht="12.75">
      <c r="A463" s="29"/>
      <c r="B463" s="34"/>
      <c r="C463" s="27" t="s">
        <v>260</v>
      </c>
      <c r="D463" s="27" t="s">
        <v>400</v>
      </c>
      <c r="E463" s="27" t="s">
        <v>426</v>
      </c>
      <c r="F463" s="27" t="s">
        <v>444</v>
      </c>
      <c r="G463" s="27" t="s">
        <v>414</v>
      </c>
      <c r="H463" s="27"/>
      <c r="I463" s="27" t="s">
        <v>404</v>
      </c>
      <c r="J463" s="30">
        <v>3</v>
      </c>
    </row>
    <row r="464" spans="1:10" ht="12.75">
      <c r="A464" s="29"/>
      <c r="B464" s="34"/>
      <c r="C464" s="27" t="s">
        <v>261</v>
      </c>
      <c r="D464" s="27" t="s">
        <v>415</v>
      </c>
      <c r="E464" s="27" t="s">
        <v>413</v>
      </c>
      <c r="F464" s="27" t="s">
        <v>418</v>
      </c>
      <c r="G464" s="27" t="s">
        <v>415</v>
      </c>
      <c r="H464" s="27"/>
      <c r="I464" s="27" t="s">
        <v>252</v>
      </c>
      <c r="J464" s="30">
        <v>1</v>
      </c>
    </row>
    <row r="480" ht="12.75">
      <c r="B480" s="19" t="s">
        <v>589</v>
      </c>
    </row>
    <row r="483" spans="1:10" ht="12.75">
      <c r="A483" s="27"/>
      <c r="B483" s="27" t="s">
        <v>239</v>
      </c>
      <c r="C483" s="27" t="s">
        <v>590</v>
      </c>
      <c r="D483" s="27" t="s">
        <v>54</v>
      </c>
      <c r="E483" s="27" t="s">
        <v>241</v>
      </c>
      <c r="F483" s="27" t="s">
        <v>242</v>
      </c>
      <c r="G483" s="27" t="s">
        <v>243</v>
      </c>
      <c r="H483" s="27" t="s">
        <v>244</v>
      </c>
      <c r="I483" s="28"/>
      <c r="J483" s="29"/>
    </row>
    <row r="484" spans="1:10" ht="12.75">
      <c r="A484" s="30">
        <v>1</v>
      </c>
      <c r="B484" s="30">
        <v>1837</v>
      </c>
      <c r="C484" s="30" t="s">
        <v>213</v>
      </c>
      <c r="D484" s="30" t="s">
        <v>128</v>
      </c>
      <c r="E484" s="30">
        <v>2</v>
      </c>
      <c r="F484" s="30"/>
      <c r="G484" s="30"/>
      <c r="H484" s="30">
        <v>2</v>
      </c>
      <c r="I484" s="28"/>
      <c r="J484" s="29"/>
    </row>
    <row r="485" spans="1:10" ht="12.75">
      <c r="A485" s="30">
        <v>2</v>
      </c>
      <c r="B485" s="30">
        <v>1779</v>
      </c>
      <c r="C485" s="30" t="s">
        <v>201</v>
      </c>
      <c r="D485" s="30" t="s">
        <v>91</v>
      </c>
      <c r="E485" s="30">
        <v>1</v>
      </c>
      <c r="F485" s="30"/>
      <c r="G485" s="30"/>
      <c r="H485" s="30">
        <v>3</v>
      </c>
      <c r="I485" s="28"/>
      <c r="J485" s="29"/>
    </row>
    <row r="486" spans="1:10" ht="12.75">
      <c r="A486" s="30">
        <v>3</v>
      </c>
      <c r="B486" s="30">
        <v>1705</v>
      </c>
      <c r="C486" s="30" t="s">
        <v>176</v>
      </c>
      <c r="D486" s="30" t="s">
        <v>9</v>
      </c>
      <c r="E486" s="30">
        <v>3</v>
      </c>
      <c r="F486" s="30"/>
      <c r="G486" s="30"/>
      <c r="H486" s="30">
        <v>1</v>
      </c>
      <c r="I486" s="28"/>
      <c r="J486" s="29"/>
    </row>
    <row r="487" spans="1:10" ht="12.75">
      <c r="A487" s="30">
        <v>4</v>
      </c>
      <c r="B487" s="30">
        <v>1604</v>
      </c>
      <c r="C487" s="30" t="s">
        <v>123</v>
      </c>
      <c r="D487" s="30" t="s">
        <v>111</v>
      </c>
      <c r="E487" s="30">
        <v>0</v>
      </c>
      <c r="F487" s="30"/>
      <c r="G487" s="30"/>
      <c r="H487" s="30">
        <v>4</v>
      </c>
      <c r="I487" s="28"/>
      <c r="J487" s="29"/>
    </row>
    <row r="488" spans="1:10" ht="12.75">
      <c r="A488" s="31"/>
      <c r="B488" s="31"/>
      <c r="C488" s="32"/>
      <c r="D488" s="32"/>
      <c r="E488" s="32"/>
      <c r="F488" s="32"/>
      <c r="G488" s="32"/>
      <c r="H488" s="32"/>
      <c r="I488" s="33"/>
      <c r="J488" s="33"/>
    </row>
    <row r="489" spans="1:10" ht="12.75">
      <c r="A489" s="29"/>
      <c r="B489" s="34"/>
      <c r="C489" s="27"/>
      <c r="D489" s="27" t="s">
        <v>245</v>
      </c>
      <c r="E489" s="27" t="s">
        <v>246</v>
      </c>
      <c r="F489" s="27" t="s">
        <v>247</v>
      </c>
      <c r="G489" s="27" t="s">
        <v>248</v>
      </c>
      <c r="H489" s="27" t="s">
        <v>249</v>
      </c>
      <c r="I489" s="27" t="s">
        <v>250</v>
      </c>
      <c r="J489" s="27" t="s">
        <v>251</v>
      </c>
    </row>
    <row r="490" spans="1:10" ht="12.75">
      <c r="A490" s="29"/>
      <c r="B490" s="34"/>
      <c r="C490" s="27" t="s">
        <v>252</v>
      </c>
      <c r="D490" s="27" t="s">
        <v>415</v>
      </c>
      <c r="E490" s="27" t="s">
        <v>412</v>
      </c>
      <c r="F490" s="27" t="s">
        <v>399</v>
      </c>
      <c r="G490" s="27" t="s">
        <v>425</v>
      </c>
      <c r="H490" s="27"/>
      <c r="I490" s="27" t="s">
        <v>252</v>
      </c>
      <c r="J490" s="30">
        <v>4</v>
      </c>
    </row>
    <row r="491" spans="1:10" ht="12.75">
      <c r="A491" s="29"/>
      <c r="B491" s="34"/>
      <c r="C491" s="27" t="s">
        <v>254</v>
      </c>
      <c r="D491" s="27" t="s">
        <v>425</v>
      </c>
      <c r="E491" s="27" t="s">
        <v>414</v>
      </c>
      <c r="F491" s="27" t="s">
        <v>591</v>
      </c>
      <c r="G491" s="27" t="s">
        <v>399</v>
      </c>
      <c r="H491" s="27"/>
      <c r="I491" s="27" t="s">
        <v>404</v>
      </c>
      <c r="J491" s="30">
        <v>3</v>
      </c>
    </row>
    <row r="492" spans="1:10" ht="12.75">
      <c r="A492" s="29"/>
      <c r="B492" s="34"/>
      <c r="C492" s="27" t="s">
        <v>256</v>
      </c>
      <c r="D492" s="27" t="s">
        <v>517</v>
      </c>
      <c r="E492" s="27" t="s">
        <v>400</v>
      </c>
      <c r="F492" s="27" t="s">
        <v>444</v>
      </c>
      <c r="G492" s="27"/>
      <c r="H492" s="27"/>
      <c r="I492" s="27" t="s">
        <v>368</v>
      </c>
      <c r="J492" s="30">
        <v>2</v>
      </c>
    </row>
    <row r="493" spans="1:10" ht="12.75">
      <c r="A493" s="29"/>
      <c r="B493" s="34"/>
      <c r="C493" s="27" t="s">
        <v>257</v>
      </c>
      <c r="D493" s="27" t="s">
        <v>415</v>
      </c>
      <c r="E493" s="27" t="s">
        <v>415</v>
      </c>
      <c r="F493" s="27" t="s">
        <v>402</v>
      </c>
      <c r="G493" s="27"/>
      <c r="H493" s="27"/>
      <c r="I493" s="27" t="s">
        <v>510</v>
      </c>
      <c r="J493" s="30">
        <v>4</v>
      </c>
    </row>
    <row r="494" spans="1:10" ht="12.75">
      <c r="A494" s="29"/>
      <c r="B494" s="34"/>
      <c r="C494" s="27" t="s">
        <v>260</v>
      </c>
      <c r="D494" s="27" t="s">
        <v>418</v>
      </c>
      <c r="E494" s="27" t="s">
        <v>418</v>
      </c>
      <c r="F494" s="27" t="s">
        <v>399</v>
      </c>
      <c r="G494" s="27"/>
      <c r="H494" s="27"/>
      <c r="I494" s="27" t="s">
        <v>368</v>
      </c>
      <c r="J494" s="30">
        <v>3</v>
      </c>
    </row>
    <row r="495" spans="1:10" ht="12.75">
      <c r="A495" s="29"/>
      <c r="B495" s="34"/>
      <c r="C495" s="27" t="s">
        <v>261</v>
      </c>
      <c r="D495" s="27" t="s">
        <v>442</v>
      </c>
      <c r="E495" s="27" t="s">
        <v>399</v>
      </c>
      <c r="F495" s="27" t="s">
        <v>592</v>
      </c>
      <c r="G495" s="27"/>
      <c r="H495" s="27"/>
      <c r="I495" s="27" t="s">
        <v>368</v>
      </c>
      <c r="J495" s="30">
        <v>1</v>
      </c>
    </row>
    <row r="499" ht="12.75">
      <c r="B499" s="19" t="s">
        <v>593</v>
      </c>
    </row>
    <row r="501" spans="1:10" ht="12.75">
      <c r="A501" s="27"/>
      <c r="B501" s="27" t="s">
        <v>239</v>
      </c>
      <c r="C501" s="27" t="s">
        <v>594</v>
      </c>
      <c r="D501" s="27" t="s">
        <v>54</v>
      </c>
      <c r="E501" s="27" t="s">
        <v>241</v>
      </c>
      <c r="F501" s="27" t="s">
        <v>242</v>
      </c>
      <c r="G501" s="27" t="s">
        <v>243</v>
      </c>
      <c r="H501" s="27" t="s">
        <v>244</v>
      </c>
      <c r="I501" s="28"/>
      <c r="J501" s="29"/>
    </row>
    <row r="502" spans="1:10" ht="12.75">
      <c r="A502" s="30">
        <v>1</v>
      </c>
      <c r="B502" s="30">
        <v>1835</v>
      </c>
      <c r="C502" s="30" t="s">
        <v>207</v>
      </c>
      <c r="D502" s="30" t="s">
        <v>7</v>
      </c>
      <c r="E502" s="30">
        <v>2</v>
      </c>
      <c r="F502" s="30"/>
      <c r="G502" s="30"/>
      <c r="H502" s="30">
        <v>2</v>
      </c>
      <c r="I502" s="28"/>
      <c r="J502" s="29"/>
    </row>
    <row r="503" spans="1:10" ht="12.75">
      <c r="A503" s="30">
        <v>2</v>
      </c>
      <c r="B503" s="30">
        <v>1828</v>
      </c>
      <c r="C503" s="30" t="s">
        <v>6</v>
      </c>
      <c r="D503" s="30" t="s">
        <v>22</v>
      </c>
      <c r="E503" s="30">
        <v>3</v>
      </c>
      <c r="F503" s="30"/>
      <c r="G503" s="30"/>
      <c r="H503" s="30">
        <v>1</v>
      </c>
      <c r="I503" s="28"/>
      <c r="J503" s="29"/>
    </row>
    <row r="504" spans="1:10" ht="12.75">
      <c r="A504" s="30">
        <v>3</v>
      </c>
      <c r="B504" s="30">
        <v>1644</v>
      </c>
      <c r="C504" s="30" t="s">
        <v>112</v>
      </c>
      <c r="D504" s="30" t="s">
        <v>111</v>
      </c>
      <c r="E504" s="30">
        <v>1</v>
      </c>
      <c r="F504" s="30"/>
      <c r="G504" s="30"/>
      <c r="H504" s="30">
        <v>3</v>
      </c>
      <c r="I504" s="28"/>
      <c r="J504" s="29"/>
    </row>
    <row r="505" spans="1:10" ht="12.75">
      <c r="A505" s="30">
        <v>4</v>
      </c>
      <c r="B505" s="30">
        <v>1603</v>
      </c>
      <c r="C505" s="30" t="s">
        <v>120</v>
      </c>
      <c r="D505" s="30" t="s">
        <v>121</v>
      </c>
      <c r="E505" s="30">
        <v>0</v>
      </c>
      <c r="F505" s="30"/>
      <c r="G505" s="30"/>
      <c r="H505" s="30">
        <v>4</v>
      </c>
      <c r="I505" s="28"/>
      <c r="J505" s="29"/>
    </row>
    <row r="506" spans="1:10" ht="12.75">
      <c r="A506" s="31"/>
      <c r="B506" s="31"/>
      <c r="C506" s="32"/>
      <c r="D506" s="32"/>
      <c r="E506" s="32"/>
      <c r="F506" s="32"/>
      <c r="G506" s="32"/>
      <c r="H506" s="32"/>
      <c r="I506" s="33"/>
      <c r="J506" s="33"/>
    </row>
    <row r="507" spans="1:10" ht="12.75">
      <c r="A507" s="29"/>
      <c r="B507" s="34"/>
      <c r="C507" s="27"/>
      <c r="D507" s="27" t="s">
        <v>245</v>
      </c>
      <c r="E507" s="27" t="s">
        <v>246</v>
      </c>
      <c r="F507" s="27" t="s">
        <v>247</v>
      </c>
      <c r="G507" s="27" t="s">
        <v>248</v>
      </c>
      <c r="H507" s="27" t="s">
        <v>249</v>
      </c>
      <c r="I507" s="27" t="s">
        <v>250</v>
      </c>
      <c r="J507" s="27" t="s">
        <v>251</v>
      </c>
    </row>
    <row r="508" spans="1:10" ht="12.75">
      <c r="A508" s="29"/>
      <c r="B508" s="34"/>
      <c r="C508" s="27" t="s">
        <v>252</v>
      </c>
      <c r="D508" s="27" t="s">
        <v>444</v>
      </c>
      <c r="E508" s="27" t="s">
        <v>432</v>
      </c>
      <c r="F508" s="27" t="s">
        <v>400</v>
      </c>
      <c r="G508" s="27"/>
      <c r="H508" s="27"/>
      <c r="I508" s="27" t="s">
        <v>368</v>
      </c>
      <c r="J508" s="30">
        <v>4</v>
      </c>
    </row>
    <row r="509" spans="1:10" ht="12.75">
      <c r="A509" s="29"/>
      <c r="B509" s="34"/>
      <c r="C509" s="27" t="s">
        <v>254</v>
      </c>
      <c r="D509" s="27" t="s">
        <v>418</v>
      </c>
      <c r="E509" s="27" t="s">
        <v>401</v>
      </c>
      <c r="F509" s="27" t="s">
        <v>416</v>
      </c>
      <c r="G509" s="27"/>
      <c r="H509" s="27"/>
      <c r="I509" s="27" t="s">
        <v>368</v>
      </c>
      <c r="J509" s="30">
        <v>3</v>
      </c>
    </row>
    <row r="510" spans="1:10" ht="12.75">
      <c r="A510" s="29"/>
      <c r="B510" s="34"/>
      <c r="C510" s="27" t="s">
        <v>256</v>
      </c>
      <c r="D510" s="27" t="s">
        <v>399</v>
      </c>
      <c r="E510" s="27" t="s">
        <v>415</v>
      </c>
      <c r="F510" s="27" t="s">
        <v>432</v>
      </c>
      <c r="G510" s="27" t="s">
        <v>418</v>
      </c>
      <c r="H510" s="27"/>
      <c r="I510" s="27" t="s">
        <v>404</v>
      </c>
      <c r="J510" s="30">
        <v>2</v>
      </c>
    </row>
    <row r="511" spans="1:10" ht="12.75">
      <c r="A511" s="29"/>
      <c r="B511" s="34"/>
      <c r="C511" s="27" t="s">
        <v>257</v>
      </c>
      <c r="D511" s="27" t="s">
        <v>401</v>
      </c>
      <c r="E511" s="27" t="s">
        <v>401</v>
      </c>
      <c r="F511" s="27" t="s">
        <v>424</v>
      </c>
      <c r="G511" s="27"/>
      <c r="H511" s="27"/>
      <c r="I511" s="27" t="s">
        <v>368</v>
      </c>
      <c r="J511" s="30">
        <v>4</v>
      </c>
    </row>
    <row r="512" spans="1:10" ht="12.75">
      <c r="A512" s="29"/>
      <c r="B512" s="34"/>
      <c r="C512" s="27" t="s">
        <v>260</v>
      </c>
      <c r="D512" s="27" t="s">
        <v>414</v>
      </c>
      <c r="E512" s="27" t="s">
        <v>444</v>
      </c>
      <c r="F512" s="27" t="s">
        <v>450</v>
      </c>
      <c r="G512" s="27" t="s">
        <v>466</v>
      </c>
      <c r="H512" s="27" t="s">
        <v>413</v>
      </c>
      <c r="I512" s="27" t="s">
        <v>257</v>
      </c>
      <c r="J512" s="30">
        <v>3</v>
      </c>
    </row>
    <row r="513" spans="1:10" ht="12.75">
      <c r="A513" s="29"/>
      <c r="B513" s="34"/>
      <c r="C513" s="27" t="s">
        <v>261</v>
      </c>
      <c r="D513" s="27" t="s">
        <v>400</v>
      </c>
      <c r="E513" s="27" t="s">
        <v>401</v>
      </c>
      <c r="F513" s="27" t="s">
        <v>402</v>
      </c>
      <c r="G513" s="27" t="s">
        <v>424</v>
      </c>
      <c r="H513" s="27"/>
      <c r="I513" s="27" t="s">
        <v>404</v>
      </c>
      <c r="J513" s="3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81"/>
  <sheetViews>
    <sheetView zoomScale="95" zoomScaleNormal="95" workbookViewId="0" topLeftCell="A58">
      <selection activeCell="D3" sqref="D3"/>
    </sheetView>
  </sheetViews>
  <sheetFormatPr defaultColWidth="11.00390625" defaultRowHeight="14.25"/>
  <cols>
    <col min="1" max="1" width="3.50390625" style="0" customWidth="1"/>
    <col min="2" max="2" width="6.125" style="0" customWidth="1"/>
    <col min="3" max="3" width="25.00390625" style="0" customWidth="1"/>
    <col min="4" max="4" width="16.75390625" style="0" customWidth="1"/>
    <col min="5" max="5" width="20.125" style="0" customWidth="1"/>
    <col min="6" max="6" width="19.75390625" style="0" customWidth="1"/>
    <col min="7" max="7" width="13.125" style="0" customWidth="1"/>
    <col min="8" max="8" width="13.50390625" style="0" customWidth="1"/>
    <col min="9" max="9" width="10.50390625" style="0" customWidth="1"/>
    <col min="10" max="10" width="5.625" style="0" customWidth="1"/>
    <col min="11" max="11" width="7.625" style="0" customWidth="1"/>
    <col min="12" max="12" width="17.125" style="0" customWidth="1"/>
    <col min="13" max="16384" width="10.50390625" style="0" customWidth="1"/>
  </cols>
  <sheetData>
    <row r="1" spans="1:20" ht="12.75">
      <c r="A1" s="1"/>
      <c r="B1" s="2"/>
      <c r="C1" s="2"/>
      <c r="D1" s="4"/>
      <c r="E1" s="2"/>
      <c r="F1" s="2"/>
      <c r="G1" s="2"/>
      <c r="H1" s="1"/>
      <c r="J1" s="1"/>
      <c r="K1" s="2"/>
      <c r="L1" s="2"/>
      <c r="M1" s="2"/>
      <c r="N1" s="2"/>
      <c r="O1" s="2"/>
      <c r="P1" s="2"/>
      <c r="Q1" s="2"/>
      <c r="R1" s="2"/>
      <c r="S1" s="1"/>
      <c r="T1" s="1"/>
    </row>
    <row r="2" spans="1:20" ht="12.75">
      <c r="A2" s="1"/>
      <c r="B2" s="12" t="s">
        <v>232</v>
      </c>
      <c r="C2" s="13"/>
      <c r="D2" s="13" t="s">
        <v>549</v>
      </c>
      <c r="E2" s="14"/>
      <c r="F2" s="2"/>
      <c r="G2" s="2"/>
      <c r="H2" s="1"/>
      <c r="J2" s="1"/>
      <c r="K2" s="2"/>
      <c r="L2" s="2"/>
      <c r="M2" s="2"/>
      <c r="N2" s="318"/>
      <c r="O2" s="319"/>
      <c r="P2" s="319"/>
      <c r="Q2" s="319"/>
      <c r="R2" s="319"/>
      <c r="S2" s="1"/>
      <c r="T2" s="1"/>
    </row>
    <row r="3" spans="1:20" ht="12.75">
      <c r="A3" s="1"/>
      <c r="B3" s="18" t="s">
        <v>234</v>
      </c>
      <c r="C3" s="19"/>
      <c r="D3" s="19" t="s">
        <v>595</v>
      </c>
      <c r="E3" s="20"/>
      <c r="F3" s="2"/>
      <c r="G3" s="2"/>
      <c r="H3" s="1"/>
      <c r="J3" s="319"/>
      <c r="K3" s="2"/>
      <c r="L3" s="2"/>
      <c r="M3" s="2"/>
      <c r="N3" s="320"/>
      <c r="O3" s="320"/>
      <c r="P3" s="319"/>
      <c r="Q3" s="319"/>
      <c r="R3" s="319"/>
      <c r="S3" s="1"/>
      <c r="T3" s="1"/>
    </row>
    <row r="4" spans="1:20" ht="12.75">
      <c r="A4" s="1"/>
      <c r="B4" s="21" t="s">
        <v>236</v>
      </c>
      <c r="C4" s="22"/>
      <c r="D4" s="22" t="s">
        <v>237</v>
      </c>
      <c r="E4" s="23" t="s">
        <v>277</v>
      </c>
      <c r="F4" s="4"/>
      <c r="G4" s="2"/>
      <c r="H4" s="1"/>
      <c r="J4" s="319"/>
      <c r="K4" s="2"/>
      <c r="L4" s="2"/>
      <c r="M4" s="2"/>
      <c r="N4" s="318"/>
      <c r="O4" s="320"/>
      <c r="P4" s="319"/>
      <c r="Q4" s="319"/>
      <c r="R4" s="319"/>
      <c r="S4" s="1"/>
      <c r="T4" s="1"/>
    </row>
    <row r="5" spans="1:20" ht="12.75">
      <c r="A5" s="1"/>
      <c r="B5" s="2"/>
      <c r="C5" s="2"/>
      <c r="D5" s="4"/>
      <c r="E5" s="2"/>
      <c r="F5" s="4"/>
      <c r="G5" s="2"/>
      <c r="H5" s="1"/>
      <c r="J5" s="319"/>
      <c r="K5" s="2"/>
      <c r="L5" s="2"/>
      <c r="M5" s="2"/>
      <c r="N5" s="320"/>
      <c r="O5" s="319"/>
      <c r="P5" s="320"/>
      <c r="Q5" s="319"/>
      <c r="R5" s="319"/>
      <c r="S5" s="1"/>
      <c r="T5" s="1"/>
    </row>
    <row r="6" spans="1:20" ht="12.75">
      <c r="A6" s="1"/>
      <c r="B6" s="2"/>
      <c r="C6" s="2"/>
      <c r="D6" s="4"/>
      <c r="E6" s="4"/>
      <c r="F6" s="2"/>
      <c r="G6" s="2"/>
      <c r="H6" s="1"/>
      <c r="J6" s="319"/>
      <c r="K6" s="2"/>
      <c r="L6" s="2"/>
      <c r="M6" s="2"/>
      <c r="N6" s="318"/>
      <c r="O6" s="319"/>
      <c r="P6" s="320"/>
      <c r="Q6" s="319"/>
      <c r="R6" s="319"/>
      <c r="S6" s="1"/>
      <c r="T6" s="1"/>
    </row>
    <row r="7" spans="1:20" ht="12.75">
      <c r="A7" s="1"/>
      <c r="B7" s="2"/>
      <c r="C7" s="2"/>
      <c r="D7" s="4"/>
      <c r="E7" s="4"/>
      <c r="F7" s="2"/>
      <c r="G7" s="2"/>
      <c r="H7" s="1"/>
      <c r="J7" s="319"/>
      <c r="K7" s="2"/>
      <c r="L7" s="2"/>
      <c r="M7" s="2"/>
      <c r="N7" s="320"/>
      <c r="O7" s="320"/>
      <c r="P7" s="319"/>
      <c r="Q7" s="319"/>
      <c r="R7" s="319"/>
      <c r="S7" s="1"/>
      <c r="T7" s="1"/>
    </row>
    <row r="8" spans="1:20" ht="12.75">
      <c r="A8" s="1"/>
      <c r="B8" s="2"/>
      <c r="C8" s="2"/>
      <c r="D8" s="4"/>
      <c r="E8" s="2"/>
      <c r="F8" s="2"/>
      <c r="G8" s="4"/>
      <c r="H8" s="1"/>
      <c r="J8" s="319"/>
      <c r="K8" s="2"/>
      <c r="L8" s="2"/>
      <c r="M8" s="2"/>
      <c r="N8" s="318"/>
      <c r="O8" s="320"/>
      <c r="P8" s="319"/>
      <c r="Q8" s="319"/>
      <c r="R8" s="319"/>
      <c r="S8" s="1"/>
      <c r="T8" s="1"/>
    </row>
    <row r="9" spans="1:20" ht="12.75">
      <c r="A9" s="1"/>
      <c r="B9" s="2"/>
      <c r="C9" s="2"/>
      <c r="D9" s="2"/>
      <c r="E9" s="2"/>
      <c r="F9" s="2"/>
      <c r="G9" s="4"/>
      <c r="H9" s="1"/>
      <c r="J9" s="319"/>
      <c r="K9" s="2"/>
      <c r="L9" s="2"/>
      <c r="M9" s="2"/>
      <c r="N9" s="320"/>
      <c r="O9" s="319"/>
      <c r="P9" s="319"/>
      <c r="Q9" s="320"/>
      <c r="R9" s="319"/>
      <c r="S9" s="1"/>
      <c r="T9" s="1"/>
    </row>
    <row r="10" spans="1:20" ht="12.75">
      <c r="A10" s="186"/>
      <c r="B10" s="186" t="s">
        <v>239</v>
      </c>
      <c r="C10" s="186" t="s">
        <v>53</v>
      </c>
      <c r="D10" s="186" t="s">
        <v>54</v>
      </c>
      <c r="E10" s="15"/>
      <c r="F10" s="16"/>
      <c r="G10" s="16"/>
      <c r="H10" s="16"/>
      <c r="I10" s="16"/>
      <c r="J10" s="1"/>
      <c r="K10" s="2"/>
      <c r="L10" s="2"/>
      <c r="M10" s="2"/>
      <c r="N10" s="319"/>
      <c r="O10" s="319"/>
      <c r="P10" s="319"/>
      <c r="Q10" s="320"/>
      <c r="R10" s="319"/>
      <c r="S10" s="1"/>
      <c r="T10" s="1"/>
    </row>
    <row r="11" spans="1:20" ht="12.75">
      <c r="A11" s="187">
        <v>1</v>
      </c>
      <c r="B11" s="188" t="s">
        <v>468</v>
      </c>
      <c r="C11" s="188" t="s">
        <v>596</v>
      </c>
      <c r="D11" s="188" t="s">
        <v>91</v>
      </c>
      <c r="E11" s="189" t="s">
        <v>193</v>
      </c>
      <c r="F11" s="190"/>
      <c r="G11" s="190"/>
      <c r="H11" s="190"/>
      <c r="I11" s="190"/>
      <c r="J11" s="1"/>
      <c r="K11" s="2"/>
      <c r="L11" s="2"/>
      <c r="M11" s="2"/>
      <c r="N11" s="2"/>
      <c r="O11" s="319"/>
      <c r="P11" s="319"/>
      <c r="Q11" s="319"/>
      <c r="R11" s="319"/>
      <c r="S11" s="1"/>
      <c r="T11" s="1"/>
    </row>
    <row r="12" spans="1:20" ht="12.75">
      <c r="A12" s="187">
        <v>2</v>
      </c>
      <c r="B12" s="188"/>
      <c r="C12" s="188"/>
      <c r="D12" s="188"/>
      <c r="E12" s="191"/>
      <c r="F12" s="189" t="s">
        <v>213</v>
      </c>
      <c r="G12" s="190"/>
      <c r="H12" s="190"/>
      <c r="I12" s="190"/>
      <c r="J12" s="1"/>
      <c r="K12" s="2"/>
      <c r="L12" s="2"/>
      <c r="M12" s="2"/>
      <c r="N12" s="319"/>
      <c r="O12" s="320"/>
      <c r="P12" s="319"/>
      <c r="Q12" s="319"/>
      <c r="R12" s="319"/>
      <c r="S12" s="1"/>
      <c r="T12" s="1"/>
    </row>
    <row r="13" spans="1:20" ht="12.75">
      <c r="A13" s="193">
        <v>3</v>
      </c>
      <c r="B13" s="186"/>
      <c r="C13" s="186"/>
      <c r="D13" s="186"/>
      <c r="E13" s="189" t="s">
        <v>213</v>
      </c>
      <c r="F13" s="191" t="s">
        <v>597</v>
      </c>
      <c r="G13" s="195"/>
      <c r="H13" s="190"/>
      <c r="I13" s="190"/>
      <c r="J13" s="1"/>
      <c r="K13" s="2"/>
      <c r="L13" s="2"/>
      <c r="M13" s="2"/>
      <c r="N13" s="318"/>
      <c r="O13" s="320"/>
      <c r="P13" s="319"/>
      <c r="Q13" s="319"/>
      <c r="R13" s="319"/>
      <c r="S13" s="1"/>
      <c r="T13" s="1"/>
    </row>
    <row r="14" spans="1:20" ht="12.75">
      <c r="A14" s="193">
        <v>4</v>
      </c>
      <c r="B14" s="186" t="s">
        <v>598</v>
      </c>
      <c r="C14" s="186" t="s">
        <v>213</v>
      </c>
      <c r="D14" s="186" t="s">
        <v>128</v>
      </c>
      <c r="E14" s="200"/>
      <c r="F14" s="197"/>
      <c r="G14" s="189" t="s">
        <v>213</v>
      </c>
      <c r="H14" s="190"/>
      <c r="I14" s="190"/>
      <c r="J14" s="1"/>
      <c r="K14" s="2"/>
      <c r="L14" s="2"/>
      <c r="M14" s="2"/>
      <c r="N14" s="320"/>
      <c r="O14" s="319"/>
      <c r="P14" s="320"/>
      <c r="Q14" s="319"/>
      <c r="R14" s="319"/>
      <c r="S14" s="1"/>
      <c r="T14" s="1"/>
    </row>
    <row r="15" spans="1:20" ht="12.75">
      <c r="A15" s="187">
        <v>5</v>
      </c>
      <c r="B15" s="188" t="s">
        <v>599</v>
      </c>
      <c r="C15" s="188" t="s">
        <v>577</v>
      </c>
      <c r="D15" s="188" t="s">
        <v>7</v>
      </c>
      <c r="E15" s="189" t="s">
        <v>577</v>
      </c>
      <c r="F15" s="197"/>
      <c r="G15" s="191" t="s">
        <v>600</v>
      </c>
      <c r="H15" s="195"/>
      <c r="I15" s="190"/>
      <c r="J15" s="1"/>
      <c r="K15" s="2"/>
      <c r="L15" s="2"/>
      <c r="M15" s="2"/>
      <c r="N15" s="318"/>
      <c r="O15" s="319"/>
      <c r="P15" s="320"/>
      <c r="Q15" s="319"/>
      <c r="R15" s="319"/>
      <c r="S15" s="1"/>
      <c r="T15" s="1"/>
    </row>
    <row r="16" spans="1:20" ht="12.75">
      <c r="A16" s="187">
        <v>6</v>
      </c>
      <c r="B16" s="188"/>
      <c r="C16" s="188"/>
      <c r="D16" s="188"/>
      <c r="E16" s="191"/>
      <c r="F16" s="189" t="s">
        <v>141</v>
      </c>
      <c r="G16" s="315"/>
      <c r="H16" s="195"/>
      <c r="I16" s="190"/>
      <c r="J16" s="1"/>
      <c r="K16" s="2"/>
      <c r="L16" s="2"/>
      <c r="M16" s="2"/>
      <c r="N16" s="320"/>
      <c r="O16" s="320"/>
      <c r="P16" s="319"/>
      <c r="Q16" s="319"/>
      <c r="R16" s="319"/>
      <c r="S16" s="1"/>
      <c r="T16" s="1"/>
    </row>
    <row r="17" spans="1:20" ht="12.75">
      <c r="A17" s="193">
        <v>7</v>
      </c>
      <c r="B17" s="186"/>
      <c r="C17" s="186"/>
      <c r="D17" s="186"/>
      <c r="E17" s="189" t="s">
        <v>141</v>
      </c>
      <c r="F17" s="200" t="s">
        <v>601</v>
      </c>
      <c r="G17" s="197"/>
      <c r="H17" s="195"/>
      <c r="I17" s="190"/>
      <c r="J17" s="1"/>
      <c r="K17" s="2"/>
      <c r="L17" s="2"/>
      <c r="M17" s="2"/>
      <c r="N17" s="318"/>
      <c r="O17" s="320"/>
      <c r="P17" s="319"/>
      <c r="Q17" s="319"/>
      <c r="R17" s="319"/>
      <c r="S17" s="1"/>
      <c r="T17" s="1"/>
    </row>
    <row r="18" spans="1:20" ht="12.75">
      <c r="A18" s="193">
        <v>8</v>
      </c>
      <c r="B18" s="186" t="s">
        <v>602</v>
      </c>
      <c r="C18" s="186" t="s">
        <v>141</v>
      </c>
      <c r="D18" s="186" t="s">
        <v>153</v>
      </c>
      <c r="E18" s="200"/>
      <c r="F18" s="190"/>
      <c r="G18" s="197"/>
      <c r="H18" s="189" t="s">
        <v>2</v>
      </c>
      <c r="I18" s="190"/>
      <c r="J18" s="1"/>
      <c r="K18" s="2"/>
      <c r="L18" s="2"/>
      <c r="M18" s="2"/>
      <c r="N18" s="320"/>
      <c r="O18" s="319"/>
      <c r="P18" s="319"/>
      <c r="Q18" s="319"/>
      <c r="R18" s="319"/>
      <c r="S18" s="1"/>
      <c r="T18" s="1"/>
    </row>
    <row r="19" spans="1:20" ht="12.75">
      <c r="A19" s="184"/>
      <c r="B19" s="184"/>
      <c r="C19" s="184"/>
      <c r="D19" s="184"/>
      <c r="E19" s="190"/>
      <c r="F19" s="190"/>
      <c r="G19" s="197"/>
      <c r="H19" s="191" t="s">
        <v>603</v>
      </c>
      <c r="I19" s="195"/>
      <c r="J19" s="1"/>
      <c r="K19" s="1"/>
      <c r="L19" s="1"/>
      <c r="M19" s="2"/>
      <c r="N19" s="319"/>
      <c r="O19" s="319"/>
      <c r="P19" s="319"/>
      <c r="Q19" s="319"/>
      <c r="R19" s="320"/>
      <c r="S19" s="139"/>
      <c r="T19" s="1"/>
    </row>
    <row r="20" spans="1:20" ht="12.75">
      <c r="A20" s="187">
        <v>9</v>
      </c>
      <c r="B20" s="188" t="s">
        <v>604</v>
      </c>
      <c r="C20" s="188" t="s">
        <v>220</v>
      </c>
      <c r="D20" s="188" t="s">
        <v>153</v>
      </c>
      <c r="E20" s="189" t="s">
        <v>220</v>
      </c>
      <c r="F20" s="190"/>
      <c r="G20" s="197"/>
      <c r="H20" s="315"/>
      <c r="I20" s="195"/>
      <c r="J20" s="1"/>
      <c r="K20" s="2"/>
      <c r="L20" s="2"/>
      <c r="M20" s="2"/>
      <c r="N20" s="318"/>
      <c r="O20" s="319"/>
      <c r="P20" s="319"/>
      <c r="Q20" s="319"/>
      <c r="R20" s="320"/>
      <c r="S20" s="1"/>
      <c r="T20" s="1"/>
    </row>
    <row r="21" spans="1:20" ht="12.75">
      <c r="A21" s="187">
        <v>10</v>
      </c>
      <c r="B21" s="188"/>
      <c r="C21" s="188"/>
      <c r="D21" s="188"/>
      <c r="E21" s="191"/>
      <c r="F21" s="189" t="s">
        <v>220</v>
      </c>
      <c r="G21" s="197"/>
      <c r="H21" s="315"/>
      <c r="I21" s="195"/>
      <c r="J21" s="1"/>
      <c r="K21" s="2"/>
      <c r="L21" s="2"/>
      <c r="M21" s="2"/>
      <c r="N21" s="320"/>
      <c r="O21" s="320"/>
      <c r="P21" s="319"/>
      <c r="Q21" s="319"/>
      <c r="R21" s="319"/>
      <c r="S21" s="139"/>
      <c r="T21" s="1"/>
    </row>
    <row r="22" spans="1:20" ht="12.75">
      <c r="A22" s="193">
        <v>11</v>
      </c>
      <c r="B22" s="186"/>
      <c r="C22" s="186"/>
      <c r="D22" s="186"/>
      <c r="E22" s="189" t="s">
        <v>558</v>
      </c>
      <c r="F22" s="191" t="s">
        <v>605</v>
      </c>
      <c r="G22" s="315"/>
      <c r="H22" s="315"/>
      <c r="I22" s="195"/>
      <c r="J22" s="1"/>
      <c r="K22" s="2"/>
      <c r="L22" s="2"/>
      <c r="M22" s="2"/>
      <c r="N22" s="318"/>
      <c r="O22" s="320"/>
      <c r="P22" s="319"/>
      <c r="Q22" s="319"/>
      <c r="R22" s="319"/>
      <c r="S22" s="139"/>
      <c r="T22" s="1"/>
    </row>
    <row r="23" spans="1:20" ht="12.75">
      <c r="A23" s="193">
        <v>12</v>
      </c>
      <c r="B23" s="186" t="s">
        <v>481</v>
      </c>
      <c r="C23" s="186" t="s">
        <v>558</v>
      </c>
      <c r="D23" s="186" t="s">
        <v>20</v>
      </c>
      <c r="E23" s="200"/>
      <c r="F23" s="197"/>
      <c r="G23" s="189" t="s">
        <v>2</v>
      </c>
      <c r="H23" s="315"/>
      <c r="I23" s="195"/>
      <c r="J23" s="1"/>
      <c r="K23" s="2"/>
      <c r="L23" s="2"/>
      <c r="M23" s="2"/>
      <c r="N23" s="320"/>
      <c r="O23" s="319"/>
      <c r="P23" s="320"/>
      <c r="Q23" s="319"/>
      <c r="R23" s="319"/>
      <c r="S23" s="139"/>
      <c r="T23" s="1"/>
    </row>
    <row r="24" spans="1:20" ht="12.75">
      <c r="A24" s="187">
        <v>13</v>
      </c>
      <c r="B24" s="188" t="s">
        <v>606</v>
      </c>
      <c r="C24" s="188" t="s">
        <v>218</v>
      </c>
      <c r="D24" s="188" t="s">
        <v>219</v>
      </c>
      <c r="E24" s="189" t="s">
        <v>218</v>
      </c>
      <c r="F24" s="197"/>
      <c r="G24" s="200" t="s">
        <v>607</v>
      </c>
      <c r="H24" s="197"/>
      <c r="I24" s="195"/>
      <c r="J24" s="1"/>
      <c r="K24" s="2"/>
      <c r="L24" s="2"/>
      <c r="M24" s="2"/>
      <c r="N24" s="318"/>
      <c r="O24" s="319"/>
      <c r="P24" s="320"/>
      <c r="Q24" s="319"/>
      <c r="R24" s="319"/>
      <c r="S24" s="139"/>
      <c r="T24" s="1"/>
    </row>
    <row r="25" spans="1:20" ht="12.75">
      <c r="A25" s="187">
        <v>14</v>
      </c>
      <c r="B25" s="188"/>
      <c r="C25" s="188"/>
      <c r="D25" s="188"/>
      <c r="E25" s="191"/>
      <c r="F25" s="189" t="s">
        <v>2</v>
      </c>
      <c r="G25" s="195"/>
      <c r="H25" s="197"/>
      <c r="I25" s="195"/>
      <c r="J25" s="1"/>
      <c r="K25" s="2"/>
      <c r="L25" s="2"/>
      <c r="M25" s="2"/>
      <c r="N25" s="320"/>
      <c r="O25" s="320"/>
      <c r="P25" s="319"/>
      <c r="Q25" s="319"/>
      <c r="R25" s="319"/>
      <c r="S25" s="139"/>
      <c r="T25" s="1"/>
    </row>
    <row r="26" spans="1:20" ht="12.75">
      <c r="A26" s="193">
        <v>15</v>
      </c>
      <c r="B26" s="186"/>
      <c r="C26" s="186"/>
      <c r="D26" s="186"/>
      <c r="E26" s="189" t="s">
        <v>2</v>
      </c>
      <c r="F26" s="200" t="s">
        <v>608</v>
      </c>
      <c r="G26" s="190"/>
      <c r="H26" s="197"/>
      <c r="I26" s="195"/>
      <c r="J26" s="1"/>
      <c r="K26" s="2"/>
      <c r="L26" s="2"/>
      <c r="M26" s="2"/>
      <c r="N26" s="318"/>
      <c r="O26" s="320"/>
      <c r="P26" s="319"/>
      <c r="Q26" s="319"/>
      <c r="R26" s="319"/>
      <c r="S26" s="139"/>
      <c r="T26" s="1"/>
    </row>
    <row r="27" spans="1:20" ht="12.75">
      <c r="A27" s="193">
        <v>16</v>
      </c>
      <c r="B27" s="186" t="s">
        <v>476</v>
      </c>
      <c r="C27" s="186" t="s">
        <v>609</v>
      </c>
      <c r="D27" s="186" t="s">
        <v>3</v>
      </c>
      <c r="E27" s="200"/>
      <c r="F27" s="190"/>
      <c r="G27" s="190"/>
      <c r="H27" s="197"/>
      <c r="I27" s="195"/>
      <c r="J27" s="1"/>
      <c r="K27" s="2"/>
      <c r="L27" s="2"/>
      <c r="M27" s="2"/>
      <c r="N27" s="320"/>
      <c r="O27" s="319"/>
      <c r="P27" s="319"/>
      <c r="Q27" s="320"/>
      <c r="R27" s="319"/>
      <c r="S27" s="139"/>
      <c r="T27" s="1"/>
    </row>
    <row r="28" spans="1:20" ht="12.75">
      <c r="A28" s="321"/>
      <c r="D28" s="185"/>
      <c r="E28" s="190"/>
      <c r="F28" s="190"/>
      <c r="G28" s="190"/>
      <c r="H28" s="197"/>
      <c r="I28" s="189" t="s">
        <v>2</v>
      </c>
      <c r="J28" s="139"/>
      <c r="K28" s="2"/>
      <c r="L28" s="2"/>
      <c r="M28" s="2"/>
      <c r="N28" s="319"/>
      <c r="O28" s="319"/>
      <c r="P28" s="319"/>
      <c r="Q28" s="320"/>
      <c r="R28" s="319"/>
      <c r="S28" s="139"/>
      <c r="T28" s="1"/>
    </row>
    <row r="29" spans="1:20" ht="12.75">
      <c r="A29" s="187">
        <v>17</v>
      </c>
      <c r="B29" s="188" t="s">
        <v>495</v>
      </c>
      <c r="C29" s="188" t="s">
        <v>150</v>
      </c>
      <c r="D29" s="188" t="s">
        <v>22</v>
      </c>
      <c r="E29" s="189" t="s">
        <v>150</v>
      </c>
      <c r="F29" s="190"/>
      <c r="G29" s="190"/>
      <c r="H29" s="197"/>
      <c r="I29" s="191" t="s">
        <v>610</v>
      </c>
      <c r="J29" s="1"/>
      <c r="K29" s="2"/>
      <c r="L29" s="2"/>
      <c r="M29" s="2"/>
      <c r="N29" s="318"/>
      <c r="O29" s="319"/>
      <c r="P29" s="319"/>
      <c r="Q29" s="319"/>
      <c r="R29" s="319"/>
      <c r="S29" s="139"/>
      <c r="T29" s="1"/>
    </row>
    <row r="30" spans="1:20" ht="12.75">
      <c r="A30" s="187">
        <v>18</v>
      </c>
      <c r="B30" s="188"/>
      <c r="C30" s="188"/>
      <c r="D30" s="188"/>
      <c r="E30" s="191"/>
      <c r="F30" s="189" t="s">
        <v>611</v>
      </c>
      <c r="G30" s="190"/>
      <c r="H30" s="197"/>
      <c r="I30" s="319"/>
      <c r="J30" s="322"/>
      <c r="K30" s="2"/>
      <c r="L30" s="2"/>
      <c r="M30" s="2"/>
      <c r="N30" s="320"/>
      <c r="O30" s="320"/>
      <c r="P30" s="319"/>
      <c r="Q30" s="319"/>
      <c r="R30" s="319"/>
      <c r="S30" s="139"/>
      <c r="T30" s="1"/>
    </row>
    <row r="31" spans="1:20" ht="12.75">
      <c r="A31" s="193">
        <v>19</v>
      </c>
      <c r="B31" s="186"/>
      <c r="C31" s="186"/>
      <c r="D31" s="186"/>
      <c r="E31" s="189" t="s">
        <v>611</v>
      </c>
      <c r="F31" s="191" t="s">
        <v>612</v>
      </c>
      <c r="G31" s="195"/>
      <c r="H31" s="197"/>
      <c r="I31" s="319"/>
      <c r="J31" s="322"/>
      <c r="K31" s="2"/>
      <c r="L31" s="2"/>
      <c r="M31" s="2"/>
      <c r="N31" s="318"/>
      <c r="O31" s="320"/>
      <c r="P31" s="319"/>
      <c r="Q31" s="319"/>
      <c r="R31" s="319"/>
      <c r="S31" s="139"/>
      <c r="T31" s="1"/>
    </row>
    <row r="32" spans="1:20" ht="12.75">
      <c r="A32" s="193">
        <v>20</v>
      </c>
      <c r="B32" s="186" t="s">
        <v>469</v>
      </c>
      <c r="C32" s="186" t="s">
        <v>611</v>
      </c>
      <c r="D32" s="186" t="s">
        <v>121</v>
      </c>
      <c r="E32" s="200"/>
      <c r="F32" s="197"/>
      <c r="G32" s="189" t="s">
        <v>6</v>
      </c>
      <c r="H32" s="197"/>
      <c r="I32" s="319"/>
      <c r="J32" s="322"/>
      <c r="K32" s="2"/>
      <c r="L32" s="2"/>
      <c r="M32" s="2"/>
      <c r="N32" s="320"/>
      <c r="O32" s="319"/>
      <c r="P32" s="320"/>
      <c r="Q32" s="319"/>
      <c r="R32" s="319"/>
      <c r="S32" s="139"/>
      <c r="T32" s="1"/>
    </row>
    <row r="33" spans="1:20" ht="12.75">
      <c r="A33" s="187">
        <v>21</v>
      </c>
      <c r="B33" s="188" t="s">
        <v>500</v>
      </c>
      <c r="C33" s="188" t="s">
        <v>122</v>
      </c>
      <c r="D33" s="188" t="s">
        <v>121</v>
      </c>
      <c r="E33" s="189" t="s">
        <v>588</v>
      </c>
      <c r="F33" s="197"/>
      <c r="G33" s="191" t="s">
        <v>613</v>
      </c>
      <c r="H33" s="315"/>
      <c r="I33" s="319"/>
      <c r="J33" s="322"/>
      <c r="K33" s="2"/>
      <c r="L33" s="2"/>
      <c r="M33" s="2"/>
      <c r="N33" s="318"/>
      <c r="O33" s="319"/>
      <c r="P33" s="320"/>
      <c r="Q33" s="319"/>
      <c r="R33" s="319"/>
      <c r="S33" s="139"/>
      <c r="T33" s="1"/>
    </row>
    <row r="34" spans="1:20" ht="12.75">
      <c r="A34" s="187">
        <v>22</v>
      </c>
      <c r="B34" s="188" t="s">
        <v>614</v>
      </c>
      <c r="C34" s="188" t="s">
        <v>588</v>
      </c>
      <c r="D34" s="188" t="s">
        <v>20</v>
      </c>
      <c r="E34" s="191" t="s">
        <v>615</v>
      </c>
      <c r="F34" s="189" t="s">
        <v>6</v>
      </c>
      <c r="G34" s="315"/>
      <c r="H34" s="315"/>
      <c r="I34" s="319"/>
      <c r="J34" s="322"/>
      <c r="K34" s="2"/>
      <c r="L34" s="2"/>
      <c r="M34" s="2"/>
      <c r="N34" s="320"/>
      <c r="O34" s="320"/>
      <c r="P34" s="319"/>
      <c r="Q34" s="319"/>
      <c r="R34" s="319"/>
      <c r="S34" s="139"/>
      <c r="T34" s="1"/>
    </row>
    <row r="35" spans="1:20" ht="12.75">
      <c r="A35" s="193">
        <v>23</v>
      </c>
      <c r="B35" s="186"/>
      <c r="C35" s="186"/>
      <c r="D35" s="186"/>
      <c r="E35" s="189" t="s">
        <v>6</v>
      </c>
      <c r="F35" s="200" t="s">
        <v>616</v>
      </c>
      <c r="G35" s="197"/>
      <c r="H35" s="315"/>
      <c r="I35" s="319"/>
      <c r="J35" s="322"/>
      <c r="K35" s="2"/>
      <c r="L35" s="2"/>
      <c r="M35" s="2"/>
      <c r="N35" s="318"/>
      <c r="O35" s="320"/>
      <c r="P35" s="319"/>
      <c r="Q35" s="319"/>
      <c r="R35" s="319"/>
      <c r="S35" s="139"/>
      <c r="T35" s="1"/>
    </row>
    <row r="36" spans="1:20" ht="12.75">
      <c r="A36" s="193">
        <v>24</v>
      </c>
      <c r="B36" s="186" t="s">
        <v>617</v>
      </c>
      <c r="C36" s="186" t="s">
        <v>6</v>
      </c>
      <c r="D36" s="186" t="s">
        <v>7</v>
      </c>
      <c r="E36" s="200"/>
      <c r="F36" s="190"/>
      <c r="G36" s="197"/>
      <c r="H36" s="189" t="s">
        <v>6</v>
      </c>
      <c r="I36" s="319"/>
      <c r="J36" s="322"/>
      <c r="K36" s="2"/>
      <c r="L36" s="2"/>
      <c r="M36" s="2"/>
      <c r="N36" s="320"/>
      <c r="O36" s="319"/>
      <c r="P36" s="319"/>
      <c r="Q36" s="319"/>
      <c r="R36" s="319"/>
      <c r="S36" s="139"/>
      <c r="T36" s="1"/>
    </row>
    <row r="37" spans="1:20" ht="12.75">
      <c r="A37" s="184"/>
      <c r="B37" s="184"/>
      <c r="C37" s="184"/>
      <c r="D37" s="184"/>
      <c r="E37" s="190"/>
      <c r="F37" s="190"/>
      <c r="G37" s="197"/>
      <c r="H37" s="200" t="s">
        <v>618</v>
      </c>
      <c r="I37" s="319"/>
      <c r="J37" s="322"/>
      <c r="K37" s="1"/>
      <c r="L37" s="1"/>
      <c r="M37" s="2"/>
      <c r="N37" s="2"/>
      <c r="O37" s="2"/>
      <c r="P37" s="2"/>
      <c r="Q37" s="2"/>
      <c r="R37" s="2"/>
      <c r="S37" s="4"/>
      <c r="T37" s="1"/>
    </row>
    <row r="38" spans="1:20" ht="12.75">
      <c r="A38" s="187">
        <v>25</v>
      </c>
      <c r="B38" s="188" t="s">
        <v>619</v>
      </c>
      <c r="C38" s="188" t="s">
        <v>139</v>
      </c>
      <c r="D38" s="188" t="s">
        <v>74</v>
      </c>
      <c r="E38" s="189" t="s">
        <v>139</v>
      </c>
      <c r="F38" s="190"/>
      <c r="G38" s="197"/>
      <c r="H38" s="195"/>
      <c r="I38" s="319"/>
      <c r="J38" s="322"/>
      <c r="K38" s="2"/>
      <c r="L38" s="2"/>
      <c r="M38" s="2"/>
      <c r="N38" s="323"/>
      <c r="O38" s="319"/>
      <c r="P38" s="319"/>
      <c r="Q38" s="319"/>
      <c r="R38" s="1"/>
      <c r="S38" s="320"/>
      <c r="T38" s="1"/>
    </row>
    <row r="39" spans="1:20" ht="12.75">
      <c r="A39" s="187">
        <v>26</v>
      </c>
      <c r="B39" s="188"/>
      <c r="C39" s="188"/>
      <c r="D39" s="188"/>
      <c r="E39" s="191"/>
      <c r="F39" s="189" t="s">
        <v>182</v>
      </c>
      <c r="G39" s="197"/>
      <c r="H39" s="195"/>
      <c r="I39" s="319"/>
      <c r="J39" s="322"/>
      <c r="K39" s="2"/>
      <c r="L39" s="2"/>
      <c r="M39" s="2"/>
      <c r="N39" s="320"/>
      <c r="O39" s="320"/>
      <c r="P39" s="319"/>
      <c r="Q39" s="319"/>
      <c r="R39" s="1"/>
      <c r="S39" s="139"/>
      <c r="T39" s="1"/>
    </row>
    <row r="40" spans="1:20" ht="12.75">
      <c r="A40" s="193">
        <v>27</v>
      </c>
      <c r="B40" s="186"/>
      <c r="C40" s="186"/>
      <c r="D40" s="186"/>
      <c r="E40" s="189" t="s">
        <v>182</v>
      </c>
      <c r="F40" s="191" t="s">
        <v>620</v>
      </c>
      <c r="G40" s="315"/>
      <c r="H40" s="195"/>
      <c r="I40" s="319"/>
      <c r="J40" s="322"/>
      <c r="K40" s="2"/>
      <c r="L40" s="2"/>
      <c r="M40" s="2"/>
      <c r="N40" s="318"/>
      <c r="O40" s="320"/>
      <c r="P40" s="319"/>
      <c r="Q40" s="319"/>
      <c r="R40" s="319"/>
      <c r="S40" s="139"/>
      <c r="T40" s="1"/>
    </row>
    <row r="41" spans="1:20" ht="12.75">
      <c r="A41" s="193">
        <v>28</v>
      </c>
      <c r="B41" s="186" t="s">
        <v>621</v>
      </c>
      <c r="C41" s="186" t="s">
        <v>182</v>
      </c>
      <c r="D41" s="186" t="s">
        <v>121</v>
      </c>
      <c r="E41" s="200"/>
      <c r="F41" s="197"/>
      <c r="G41" s="189" t="s">
        <v>211</v>
      </c>
      <c r="H41" s="195"/>
      <c r="I41" s="319"/>
      <c r="J41" s="322"/>
      <c r="K41" s="2"/>
      <c r="L41" s="2"/>
      <c r="M41" s="2"/>
      <c r="N41" s="320"/>
      <c r="O41" s="319"/>
      <c r="P41" s="320"/>
      <c r="Q41" s="319"/>
      <c r="R41" s="319"/>
      <c r="S41" s="139"/>
      <c r="T41" s="1"/>
    </row>
    <row r="42" spans="1:20" ht="12.75">
      <c r="A42" s="187">
        <v>29</v>
      </c>
      <c r="B42" s="188" t="s">
        <v>471</v>
      </c>
      <c r="C42" s="188" t="s">
        <v>564</v>
      </c>
      <c r="D42" s="188" t="s">
        <v>121</v>
      </c>
      <c r="E42" s="189" t="s">
        <v>564</v>
      </c>
      <c r="F42" s="197"/>
      <c r="G42" s="200" t="s">
        <v>622</v>
      </c>
      <c r="H42" s="190"/>
      <c r="I42" s="319"/>
      <c r="J42" s="322"/>
      <c r="K42" s="2"/>
      <c r="L42" s="2"/>
      <c r="M42" s="2"/>
      <c r="N42" s="318"/>
      <c r="O42" s="319"/>
      <c r="P42" s="320"/>
      <c r="Q42" s="319"/>
      <c r="R42" s="319"/>
      <c r="S42" s="139"/>
      <c r="T42" s="1"/>
    </row>
    <row r="43" spans="1:20" ht="12.75">
      <c r="A43" s="187">
        <v>30</v>
      </c>
      <c r="B43" s="188"/>
      <c r="C43" s="188"/>
      <c r="D43" s="188"/>
      <c r="E43" s="191"/>
      <c r="F43" s="189" t="s">
        <v>211</v>
      </c>
      <c r="G43" s="195"/>
      <c r="H43" s="190"/>
      <c r="I43" s="319"/>
      <c r="J43" s="322"/>
      <c r="K43" s="2"/>
      <c r="L43" s="2"/>
      <c r="M43" s="2"/>
      <c r="N43" s="320"/>
      <c r="O43" s="320"/>
      <c r="P43" s="319"/>
      <c r="Q43" s="319"/>
      <c r="R43" s="319"/>
      <c r="S43" s="139"/>
      <c r="T43" s="1"/>
    </row>
    <row r="44" spans="1:20" ht="12.75">
      <c r="A44" s="193">
        <v>31</v>
      </c>
      <c r="B44" s="186"/>
      <c r="C44" s="186"/>
      <c r="D44" s="186"/>
      <c r="E44" s="189" t="s">
        <v>211</v>
      </c>
      <c r="F44" s="200" t="s">
        <v>623</v>
      </c>
      <c r="G44" s="190"/>
      <c r="H44" s="190"/>
      <c r="I44" s="319"/>
      <c r="J44" s="322"/>
      <c r="K44" s="2"/>
      <c r="L44" s="2"/>
      <c r="M44" s="2"/>
      <c r="N44" s="318"/>
      <c r="O44" s="320"/>
      <c r="P44" s="319"/>
      <c r="Q44" s="319"/>
      <c r="R44" s="319"/>
      <c r="S44" s="139"/>
      <c r="T44" s="1"/>
    </row>
    <row r="45" spans="1:19" ht="12.75">
      <c r="A45" s="193">
        <v>32</v>
      </c>
      <c r="B45" s="186" t="s">
        <v>484</v>
      </c>
      <c r="C45" s="186" t="s">
        <v>211</v>
      </c>
      <c r="D45" s="186" t="s">
        <v>199</v>
      </c>
      <c r="E45" s="200"/>
      <c r="F45" s="190"/>
      <c r="G45" s="190"/>
      <c r="H45" s="190"/>
      <c r="I45" s="319"/>
      <c r="J45" s="324" t="s">
        <v>2</v>
      </c>
      <c r="K45" s="325"/>
      <c r="L45" s="2"/>
      <c r="M45" s="2"/>
      <c r="N45" s="320"/>
      <c r="O45" s="319"/>
      <c r="P45" s="319"/>
      <c r="Q45" s="320"/>
      <c r="R45" s="319"/>
      <c r="S45" s="48"/>
    </row>
    <row r="46" spans="1:19" ht="12.75">
      <c r="A46" s="326"/>
      <c r="D46" s="327"/>
      <c r="E46" s="15"/>
      <c r="F46" s="16"/>
      <c r="G46" s="16"/>
      <c r="H46" s="16"/>
      <c r="I46" s="319"/>
      <c r="J46" s="322" t="s">
        <v>624</v>
      </c>
      <c r="K46" s="2"/>
      <c r="L46" s="2"/>
      <c r="M46" s="2"/>
      <c r="N46" s="319"/>
      <c r="O46" s="319"/>
      <c r="P46" s="319"/>
      <c r="Q46" s="320"/>
      <c r="R46" s="319"/>
      <c r="S46" s="48"/>
    </row>
    <row r="47" spans="1:19" ht="12.75">
      <c r="A47" s="187">
        <v>33</v>
      </c>
      <c r="B47" s="188" t="s">
        <v>488</v>
      </c>
      <c r="C47" s="188" t="s">
        <v>225</v>
      </c>
      <c r="D47" s="188" t="s">
        <v>91</v>
      </c>
      <c r="E47" s="328" t="s">
        <v>225</v>
      </c>
      <c r="F47" s="190"/>
      <c r="G47" s="190"/>
      <c r="H47" s="190"/>
      <c r="I47" s="319"/>
      <c r="J47" s="322"/>
      <c r="K47" s="2"/>
      <c r="L47" s="2"/>
      <c r="M47" s="2"/>
      <c r="N47" s="318"/>
      <c r="O47" s="319"/>
      <c r="P47" s="319"/>
      <c r="Q47" s="319"/>
      <c r="R47" s="319"/>
      <c r="S47" s="48"/>
    </row>
    <row r="48" spans="1:19" ht="12.75">
      <c r="A48" s="187">
        <v>34</v>
      </c>
      <c r="B48" s="188"/>
      <c r="C48" s="188"/>
      <c r="D48" s="188"/>
      <c r="E48" s="191"/>
      <c r="F48" s="328" t="s">
        <v>225</v>
      </c>
      <c r="G48" s="190"/>
      <c r="H48" s="190"/>
      <c r="I48" s="319"/>
      <c r="J48" s="322"/>
      <c r="K48" s="2"/>
      <c r="L48" s="2"/>
      <c r="M48" s="2"/>
      <c r="N48" s="320"/>
      <c r="O48" s="320"/>
      <c r="P48" s="319"/>
      <c r="Q48" s="319"/>
      <c r="R48" s="319"/>
      <c r="S48" s="48"/>
    </row>
    <row r="49" spans="1:19" ht="12.75">
      <c r="A49" s="193">
        <v>35</v>
      </c>
      <c r="B49" s="186"/>
      <c r="C49" s="186"/>
      <c r="D49" s="186"/>
      <c r="E49" s="189" t="s">
        <v>125</v>
      </c>
      <c r="F49" s="191" t="s">
        <v>625</v>
      </c>
      <c r="G49" s="195"/>
      <c r="H49" s="190"/>
      <c r="I49" s="319"/>
      <c r="J49" s="322"/>
      <c r="K49" s="2"/>
      <c r="L49" s="2"/>
      <c r="M49" s="2"/>
      <c r="N49" s="318"/>
      <c r="O49" s="320"/>
      <c r="P49" s="319"/>
      <c r="Q49" s="319"/>
      <c r="R49" s="319"/>
      <c r="S49" s="48"/>
    </row>
    <row r="50" spans="1:19" ht="12.75">
      <c r="A50" s="193">
        <v>36</v>
      </c>
      <c r="B50" s="186" t="s">
        <v>479</v>
      </c>
      <c r="C50" s="186" t="s">
        <v>125</v>
      </c>
      <c r="D50" s="186" t="s">
        <v>34</v>
      </c>
      <c r="E50" s="200"/>
      <c r="F50" s="197"/>
      <c r="G50" s="189" t="s">
        <v>8</v>
      </c>
      <c r="H50" s="190"/>
      <c r="I50" s="190"/>
      <c r="J50" s="322"/>
      <c r="K50" s="2"/>
      <c r="L50" s="2"/>
      <c r="M50" s="2"/>
      <c r="N50" s="320"/>
      <c r="O50" s="319"/>
      <c r="P50" s="320"/>
      <c r="Q50" s="319"/>
      <c r="R50" s="319"/>
      <c r="S50" s="48"/>
    </row>
    <row r="51" spans="1:19" ht="12.75">
      <c r="A51" s="187">
        <v>37</v>
      </c>
      <c r="B51" s="188" t="s">
        <v>491</v>
      </c>
      <c r="C51" s="188" t="s">
        <v>8</v>
      </c>
      <c r="D51" s="188" t="s">
        <v>9</v>
      </c>
      <c r="E51" s="189" t="s">
        <v>8</v>
      </c>
      <c r="F51" s="197"/>
      <c r="G51" s="191" t="s">
        <v>626</v>
      </c>
      <c r="H51" s="195"/>
      <c r="I51" s="190"/>
      <c r="J51" s="322"/>
      <c r="K51" s="2"/>
      <c r="L51" s="2"/>
      <c r="M51" s="2"/>
      <c r="N51" s="318"/>
      <c r="O51" s="319"/>
      <c r="P51" s="320"/>
      <c r="Q51" s="319"/>
      <c r="R51" s="319"/>
      <c r="S51" s="48"/>
    </row>
    <row r="52" spans="1:19" ht="12.75">
      <c r="A52" s="187">
        <v>38</v>
      </c>
      <c r="B52" s="188"/>
      <c r="C52" s="188"/>
      <c r="D52" s="188"/>
      <c r="E52" s="191"/>
      <c r="F52" s="189" t="s">
        <v>8</v>
      </c>
      <c r="G52" s="315"/>
      <c r="H52" s="195"/>
      <c r="I52" s="190"/>
      <c r="J52" s="322"/>
      <c r="K52" s="2"/>
      <c r="L52" s="2"/>
      <c r="M52" s="2"/>
      <c r="N52" s="320"/>
      <c r="O52" s="320"/>
      <c r="P52" s="319"/>
      <c r="Q52" s="319"/>
      <c r="R52" s="319"/>
      <c r="S52" s="48"/>
    </row>
    <row r="53" spans="1:19" ht="12.75">
      <c r="A53" s="193">
        <v>39</v>
      </c>
      <c r="B53" s="186"/>
      <c r="C53" s="186"/>
      <c r="D53" s="186"/>
      <c r="E53" s="189" t="s">
        <v>216</v>
      </c>
      <c r="F53" s="200" t="s">
        <v>627</v>
      </c>
      <c r="G53" s="197"/>
      <c r="H53" s="195"/>
      <c r="I53" s="190"/>
      <c r="J53" s="322"/>
      <c r="K53" s="2"/>
      <c r="L53" s="2"/>
      <c r="M53" s="2"/>
      <c r="N53" s="318"/>
      <c r="O53" s="320"/>
      <c r="P53" s="319"/>
      <c r="Q53" s="319"/>
      <c r="R53" s="319"/>
      <c r="S53" s="48"/>
    </row>
    <row r="54" spans="1:19" ht="12.75">
      <c r="A54" s="193">
        <v>40</v>
      </c>
      <c r="B54" s="186" t="s">
        <v>628</v>
      </c>
      <c r="C54" s="186" t="s">
        <v>216</v>
      </c>
      <c r="D54" s="186" t="s">
        <v>222</v>
      </c>
      <c r="E54" s="200" t="s">
        <v>629</v>
      </c>
      <c r="F54" s="190"/>
      <c r="G54" s="197"/>
      <c r="H54" s="189" t="s">
        <v>8</v>
      </c>
      <c r="I54" s="190"/>
      <c r="J54" s="322"/>
      <c r="K54" s="2"/>
      <c r="L54" s="2"/>
      <c r="M54" s="2"/>
      <c r="N54" s="320"/>
      <c r="O54" s="319"/>
      <c r="P54" s="319"/>
      <c r="Q54" s="319"/>
      <c r="R54" s="319"/>
      <c r="S54" s="48"/>
    </row>
    <row r="55" spans="1:18" ht="12.75">
      <c r="A55" s="184"/>
      <c r="B55" s="184"/>
      <c r="C55" s="184"/>
      <c r="D55" s="184"/>
      <c r="E55" s="190"/>
      <c r="F55" s="190"/>
      <c r="G55" s="197"/>
      <c r="H55" s="191" t="s">
        <v>630</v>
      </c>
      <c r="I55" s="195"/>
      <c r="J55" s="322"/>
      <c r="K55" s="1"/>
      <c r="L55" s="1"/>
      <c r="M55" s="2"/>
      <c r="N55" s="319"/>
      <c r="O55" s="319"/>
      <c r="P55" s="319"/>
      <c r="Q55" s="319"/>
      <c r="R55" s="320"/>
    </row>
    <row r="56" spans="1:19" ht="12.75">
      <c r="A56" s="187">
        <v>41</v>
      </c>
      <c r="B56" s="188" t="s">
        <v>631</v>
      </c>
      <c r="C56" s="188" t="s">
        <v>203</v>
      </c>
      <c r="D56" s="188" t="s">
        <v>91</v>
      </c>
      <c r="E56" s="189" t="s">
        <v>203</v>
      </c>
      <c r="F56" s="190"/>
      <c r="G56" s="197"/>
      <c r="H56" s="315"/>
      <c r="I56" s="195"/>
      <c r="J56" s="322"/>
      <c r="K56" s="2"/>
      <c r="L56" s="2"/>
      <c r="M56" s="2"/>
      <c r="N56" s="318"/>
      <c r="O56" s="319"/>
      <c r="P56" s="319"/>
      <c r="Q56" s="319"/>
      <c r="R56" s="320"/>
      <c r="S56" s="48"/>
    </row>
    <row r="57" spans="1:18" ht="12.75">
      <c r="A57" s="187">
        <v>42</v>
      </c>
      <c r="B57" s="188"/>
      <c r="C57" s="188"/>
      <c r="D57" s="188"/>
      <c r="E57" s="191"/>
      <c r="F57" s="192" t="s">
        <v>203</v>
      </c>
      <c r="G57" s="197"/>
      <c r="H57" s="315"/>
      <c r="I57" s="195"/>
      <c r="J57" s="322"/>
      <c r="K57" s="2"/>
      <c r="L57" s="2"/>
      <c r="M57" s="2"/>
      <c r="N57" s="320"/>
      <c r="O57" s="320"/>
      <c r="P57" s="319"/>
      <c r="Q57" s="319"/>
      <c r="R57" s="319"/>
    </row>
    <row r="58" spans="1:18" ht="12.75">
      <c r="A58" s="193">
        <v>43</v>
      </c>
      <c r="B58" s="186" t="s">
        <v>632</v>
      </c>
      <c r="C58" s="186" t="s">
        <v>210</v>
      </c>
      <c r="D58" s="186"/>
      <c r="E58" s="189" t="s">
        <v>210</v>
      </c>
      <c r="F58" s="191" t="s">
        <v>633</v>
      </c>
      <c r="G58" s="315"/>
      <c r="H58" s="315"/>
      <c r="I58" s="195"/>
      <c r="J58" s="322"/>
      <c r="K58" s="2"/>
      <c r="L58" s="2"/>
      <c r="M58" s="2"/>
      <c r="N58" s="318"/>
      <c r="O58" s="320"/>
      <c r="P58" s="319"/>
      <c r="Q58" s="319"/>
      <c r="R58" s="319"/>
    </row>
    <row r="59" spans="1:18" ht="12.75">
      <c r="A59" s="193">
        <v>44</v>
      </c>
      <c r="B59" s="186" t="s">
        <v>634</v>
      </c>
      <c r="C59" s="186" t="s">
        <v>198</v>
      </c>
      <c r="D59" s="186"/>
      <c r="E59" s="200"/>
      <c r="F59" s="197"/>
      <c r="G59" s="189" t="s">
        <v>207</v>
      </c>
      <c r="H59" s="315"/>
      <c r="I59" s="195"/>
      <c r="J59" s="322"/>
      <c r="K59" s="2"/>
      <c r="L59" s="2"/>
      <c r="M59" s="2"/>
      <c r="N59" s="320"/>
      <c r="O59" s="319"/>
      <c r="P59" s="320"/>
      <c r="Q59" s="319"/>
      <c r="R59" s="319"/>
    </row>
    <row r="60" spans="1:18" ht="12.75">
      <c r="A60" s="187">
        <v>45</v>
      </c>
      <c r="B60" s="188" t="s">
        <v>635</v>
      </c>
      <c r="C60" s="188" t="s">
        <v>207</v>
      </c>
      <c r="D60" s="188" t="s">
        <v>22</v>
      </c>
      <c r="E60" s="189" t="s">
        <v>207</v>
      </c>
      <c r="F60" s="197"/>
      <c r="G60" s="200" t="s">
        <v>636</v>
      </c>
      <c r="H60" s="197"/>
      <c r="I60" s="195"/>
      <c r="J60" s="322"/>
      <c r="K60" s="2"/>
      <c r="L60" s="2"/>
      <c r="M60" s="2"/>
      <c r="N60" s="318"/>
      <c r="O60" s="319"/>
      <c r="P60" s="320"/>
      <c r="Q60" s="319"/>
      <c r="R60" s="319"/>
    </row>
    <row r="61" spans="1:18" ht="12.75">
      <c r="A61" s="187">
        <v>46</v>
      </c>
      <c r="B61" s="188"/>
      <c r="C61" s="188"/>
      <c r="D61" s="188"/>
      <c r="E61" s="191"/>
      <c r="F61" s="189" t="s">
        <v>207</v>
      </c>
      <c r="G61" s="195"/>
      <c r="H61" s="197"/>
      <c r="I61" s="195"/>
      <c r="J61" s="322"/>
      <c r="K61" s="2"/>
      <c r="L61" s="2"/>
      <c r="M61" s="2"/>
      <c r="N61" s="320"/>
      <c r="O61" s="320"/>
      <c r="P61" s="319"/>
      <c r="Q61" s="319"/>
      <c r="R61" s="319"/>
    </row>
    <row r="62" spans="1:18" ht="12.75">
      <c r="A62" s="193">
        <v>47</v>
      </c>
      <c r="B62" s="186"/>
      <c r="C62" s="186"/>
      <c r="D62" s="186"/>
      <c r="E62" s="189" t="s">
        <v>388</v>
      </c>
      <c r="F62" s="200" t="s">
        <v>637</v>
      </c>
      <c r="G62" s="190"/>
      <c r="H62" s="197"/>
      <c r="I62" s="195"/>
      <c r="J62" s="322"/>
      <c r="K62" s="2"/>
      <c r="L62" s="2"/>
      <c r="M62" s="2"/>
      <c r="N62" s="318"/>
      <c r="O62" s="320"/>
      <c r="P62" s="319"/>
      <c r="Q62" s="319"/>
      <c r="R62" s="319"/>
    </row>
    <row r="63" spans="1:18" ht="12.75">
      <c r="A63" s="193">
        <v>48</v>
      </c>
      <c r="B63" s="186" t="s">
        <v>473</v>
      </c>
      <c r="C63" s="186" t="s">
        <v>388</v>
      </c>
      <c r="D63" s="186" t="s">
        <v>91</v>
      </c>
      <c r="E63" s="200"/>
      <c r="F63" s="190"/>
      <c r="G63" s="190"/>
      <c r="H63" s="197"/>
      <c r="I63" s="195"/>
      <c r="J63" s="322"/>
      <c r="K63" s="2"/>
      <c r="L63" s="2"/>
      <c r="M63" s="2"/>
      <c r="N63" s="320"/>
      <c r="O63" s="319"/>
      <c r="P63" s="319"/>
      <c r="Q63" s="320"/>
      <c r="R63" s="319"/>
    </row>
    <row r="64" spans="1:18" ht="12.75">
      <c r="A64" s="321"/>
      <c r="D64" s="185"/>
      <c r="E64" s="190"/>
      <c r="F64" s="190"/>
      <c r="G64" s="190"/>
      <c r="H64" s="197"/>
      <c r="I64" s="189" t="s">
        <v>4</v>
      </c>
      <c r="K64" s="2"/>
      <c r="L64" s="2"/>
      <c r="M64" s="2"/>
      <c r="N64" s="319"/>
      <c r="O64" s="319"/>
      <c r="P64" s="319"/>
      <c r="Q64" s="320"/>
      <c r="R64" s="319"/>
    </row>
    <row r="65" spans="1:18" ht="12.75">
      <c r="A65" s="187">
        <v>49</v>
      </c>
      <c r="B65" s="188" t="s">
        <v>493</v>
      </c>
      <c r="C65" s="188" t="s">
        <v>190</v>
      </c>
      <c r="D65" s="188" t="s">
        <v>22</v>
      </c>
      <c r="E65" s="189" t="s">
        <v>190</v>
      </c>
      <c r="F65" s="190"/>
      <c r="G65" s="190"/>
      <c r="H65" s="197"/>
      <c r="I65" s="200"/>
      <c r="J65" s="48"/>
      <c r="K65" s="2"/>
      <c r="L65" s="2"/>
      <c r="M65" s="2"/>
      <c r="N65" s="318"/>
      <c r="O65" s="319"/>
      <c r="P65" s="319"/>
      <c r="Q65" s="319"/>
      <c r="R65" s="319"/>
    </row>
    <row r="66" spans="1:18" ht="12.75">
      <c r="A66" s="187">
        <v>50</v>
      </c>
      <c r="B66" s="188"/>
      <c r="C66" s="188"/>
      <c r="D66" s="188"/>
      <c r="E66" s="191"/>
      <c r="F66" s="189" t="s">
        <v>190</v>
      </c>
      <c r="G66" s="190"/>
      <c r="H66" s="197"/>
      <c r="I66" s="195"/>
      <c r="K66" s="2"/>
      <c r="L66" s="2"/>
      <c r="M66" s="2"/>
      <c r="N66" s="320"/>
      <c r="O66" s="320"/>
      <c r="P66" s="319"/>
      <c r="Q66" s="319"/>
      <c r="R66" s="319"/>
    </row>
    <row r="67" spans="1:18" ht="12.75">
      <c r="A67" s="193">
        <v>51</v>
      </c>
      <c r="B67" s="186"/>
      <c r="C67" s="186"/>
      <c r="D67" s="186"/>
      <c r="E67" s="189" t="s">
        <v>215</v>
      </c>
      <c r="F67" s="191" t="s">
        <v>638</v>
      </c>
      <c r="G67" s="195"/>
      <c r="H67" s="197"/>
      <c r="I67" s="195"/>
      <c r="K67" s="2"/>
      <c r="L67" s="2"/>
      <c r="M67" s="2"/>
      <c r="N67" s="318"/>
      <c r="O67" s="320"/>
      <c r="P67" s="319"/>
      <c r="Q67" s="319"/>
      <c r="R67" s="319"/>
    </row>
    <row r="68" spans="1:18" ht="12.75">
      <c r="A68" s="193">
        <v>52</v>
      </c>
      <c r="B68" s="186" t="s">
        <v>639</v>
      </c>
      <c r="C68" s="186" t="s">
        <v>215</v>
      </c>
      <c r="D68" s="186" t="s">
        <v>76</v>
      </c>
      <c r="E68" s="200"/>
      <c r="F68" s="197"/>
      <c r="G68" s="189" t="s">
        <v>190</v>
      </c>
      <c r="H68" s="197"/>
      <c r="I68" s="195"/>
      <c r="K68" s="2"/>
      <c r="L68" s="2"/>
      <c r="M68" s="2"/>
      <c r="N68" s="320"/>
      <c r="O68" s="319"/>
      <c r="P68" s="320"/>
      <c r="Q68" s="319"/>
      <c r="R68" s="319"/>
    </row>
    <row r="69" spans="1:18" ht="12.75">
      <c r="A69" s="187">
        <v>53</v>
      </c>
      <c r="B69" s="188" t="s">
        <v>489</v>
      </c>
      <c r="C69" s="188" t="s">
        <v>206</v>
      </c>
      <c r="D69" s="188" t="s">
        <v>22</v>
      </c>
      <c r="E69" s="189" t="s">
        <v>206</v>
      </c>
      <c r="F69" s="197"/>
      <c r="G69" s="191" t="s">
        <v>640</v>
      </c>
      <c r="H69" s="315"/>
      <c r="I69" s="195"/>
      <c r="K69" s="2"/>
      <c r="L69" s="2"/>
      <c r="M69" s="2"/>
      <c r="N69" s="318"/>
      <c r="O69" s="319"/>
      <c r="P69" s="320"/>
      <c r="Q69" s="319"/>
      <c r="R69" s="319"/>
    </row>
    <row r="70" spans="1:18" ht="12.75">
      <c r="A70" s="187">
        <v>54</v>
      </c>
      <c r="B70" s="188"/>
      <c r="C70" s="188"/>
      <c r="D70" s="188"/>
      <c r="E70" s="191"/>
      <c r="F70" s="189" t="s">
        <v>176</v>
      </c>
      <c r="G70" s="315"/>
      <c r="H70" s="315"/>
      <c r="I70" s="195"/>
      <c r="K70" s="2"/>
      <c r="L70" s="2"/>
      <c r="M70" s="2"/>
      <c r="N70" s="320"/>
      <c r="O70" s="320"/>
      <c r="P70" s="319"/>
      <c r="Q70" s="319"/>
      <c r="R70" s="319"/>
    </row>
    <row r="71" spans="1:18" ht="12.75">
      <c r="A71" s="193">
        <v>55</v>
      </c>
      <c r="B71" s="186"/>
      <c r="C71" s="186"/>
      <c r="D71" s="186"/>
      <c r="E71" s="189" t="s">
        <v>176</v>
      </c>
      <c r="F71" s="200" t="s">
        <v>641</v>
      </c>
      <c r="G71" s="197"/>
      <c r="H71" s="315"/>
      <c r="I71" s="195"/>
      <c r="K71" s="2"/>
      <c r="L71" s="2"/>
      <c r="M71" s="2"/>
      <c r="N71" s="318"/>
      <c r="O71" s="320"/>
      <c r="P71" s="319"/>
      <c r="Q71" s="319"/>
      <c r="R71" s="319"/>
    </row>
    <row r="72" spans="1:18" ht="12.75">
      <c r="A72" s="193">
        <v>56</v>
      </c>
      <c r="B72" s="186" t="s">
        <v>642</v>
      </c>
      <c r="C72" s="186" t="s">
        <v>176</v>
      </c>
      <c r="D72" s="186" t="s">
        <v>9</v>
      </c>
      <c r="E72" s="200"/>
      <c r="F72" s="190"/>
      <c r="G72" s="197"/>
      <c r="H72" s="189" t="s">
        <v>4</v>
      </c>
      <c r="I72" s="195"/>
      <c r="K72" s="2"/>
      <c r="L72" s="2"/>
      <c r="M72" s="2"/>
      <c r="N72" s="320"/>
      <c r="O72" s="319"/>
      <c r="P72" s="319"/>
      <c r="Q72" s="319"/>
      <c r="R72" s="319"/>
    </row>
    <row r="73" spans="1:18" ht="12.75">
      <c r="A73" s="184"/>
      <c r="B73" s="184"/>
      <c r="C73" s="184"/>
      <c r="D73" s="184"/>
      <c r="E73" s="190"/>
      <c r="F73" s="190"/>
      <c r="G73" s="197"/>
      <c r="H73" s="200" t="s">
        <v>643</v>
      </c>
      <c r="I73" s="190"/>
      <c r="K73" s="1"/>
      <c r="L73" s="1"/>
      <c r="M73" s="1"/>
      <c r="N73" s="1"/>
      <c r="O73" s="1"/>
      <c r="P73" s="1"/>
      <c r="Q73" s="1"/>
      <c r="R73" s="1"/>
    </row>
    <row r="74" spans="1:18" ht="12.75">
      <c r="A74" s="187">
        <v>57</v>
      </c>
      <c r="B74" s="188" t="s">
        <v>644</v>
      </c>
      <c r="C74" s="188" t="s">
        <v>186</v>
      </c>
      <c r="D74" s="188" t="s">
        <v>98</v>
      </c>
      <c r="E74" s="189" t="s">
        <v>186</v>
      </c>
      <c r="F74" s="190"/>
      <c r="G74" s="197"/>
      <c r="H74" s="195"/>
      <c r="I74" s="190"/>
      <c r="K74" s="1"/>
      <c r="L74" s="1"/>
      <c r="M74" s="1"/>
      <c r="N74" s="1"/>
      <c r="O74" s="1"/>
      <c r="P74" s="1"/>
      <c r="Q74" s="1"/>
      <c r="R74" s="1"/>
    </row>
    <row r="75" spans="1:18" ht="12.75">
      <c r="A75" s="187">
        <v>58</v>
      </c>
      <c r="B75" s="188"/>
      <c r="C75" s="188"/>
      <c r="D75" s="188"/>
      <c r="E75" s="191"/>
      <c r="F75" s="189" t="s">
        <v>186</v>
      </c>
      <c r="G75" s="197"/>
      <c r="H75" s="195"/>
      <c r="I75" s="190"/>
      <c r="K75" s="1"/>
      <c r="L75" s="1"/>
      <c r="M75" s="1"/>
      <c r="N75" s="1"/>
      <c r="O75" s="1"/>
      <c r="P75" s="1"/>
      <c r="Q75" s="1"/>
      <c r="R75" s="1"/>
    </row>
    <row r="76" spans="1:9" ht="12.75">
      <c r="A76" s="193">
        <v>59</v>
      </c>
      <c r="B76" s="186"/>
      <c r="C76" s="186"/>
      <c r="D76" s="186"/>
      <c r="E76" s="189" t="s">
        <v>645</v>
      </c>
      <c r="F76" s="191" t="s">
        <v>646</v>
      </c>
      <c r="G76" s="315"/>
      <c r="H76" s="195"/>
      <c r="I76" s="190"/>
    </row>
    <row r="77" spans="1:9" ht="12.75">
      <c r="A77" s="193">
        <v>60</v>
      </c>
      <c r="B77" s="186" t="s">
        <v>497</v>
      </c>
      <c r="C77" s="186" t="s">
        <v>208</v>
      </c>
      <c r="D77" s="186" t="s">
        <v>149</v>
      </c>
      <c r="E77" s="200"/>
      <c r="F77" s="197"/>
      <c r="G77" s="189" t="s">
        <v>4</v>
      </c>
      <c r="H77" s="195"/>
      <c r="I77" s="190"/>
    </row>
    <row r="78" spans="1:9" ht="12.75">
      <c r="A78" s="187">
        <v>61</v>
      </c>
      <c r="B78" s="188" t="s">
        <v>647</v>
      </c>
      <c r="C78" s="188" t="s">
        <v>180</v>
      </c>
      <c r="D78" s="188" t="s">
        <v>179</v>
      </c>
      <c r="E78" s="189" t="s">
        <v>180</v>
      </c>
      <c r="F78" s="197"/>
      <c r="G78" s="200" t="s">
        <v>648</v>
      </c>
      <c r="H78" s="190"/>
      <c r="I78" s="190"/>
    </row>
    <row r="79" spans="1:9" ht="12.75">
      <c r="A79" s="187">
        <v>62</v>
      </c>
      <c r="B79" s="188"/>
      <c r="C79" s="188"/>
      <c r="D79" s="188"/>
      <c r="E79" s="191"/>
      <c r="F79" s="189" t="s">
        <v>4</v>
      </c>
      <c r="G79" s="195"/>
      <c r="H79" s="190"/>
      <c r="I79" s="190"/>
    </row>
    <row r="80" spans="1:9" ht="12.75">
      <c r="A80" s="193">
        <v>63</v>
      </c>
      <c r="B80" s="186"/>
      <c r="C80" s="186"/>
      <c r="D80" s="186"/>
      <c r="E80" s="189" t="s">
        <v>4</v>
      </c>
      <c r="F80" s="200" t="s">
        <v>649</v>
      </c>
      <c r="G80" s="190"/>
      <c r="H80" s="190"/>
      <c r="I80" s="190"/>
    </row>
    <row r="81" spans="1:9" ht="12.75">
      <c r="A81" s="193">
        <v>64</v>
      </c>
      <c r="B81" s="186" t="s">
        <v>502</v>
      </c>
      <c r="C81" s="186" t="s">
        <v>4</v>
      </c>
      <c r="D81" s="186" t="s">
        <v>5</v>
      </c>
      <c r="E81" s="200"/>
      <c r="F81" s="190"/>
      <c r="G81" s="190"/>
      <c r="H81" s="190"/>
      <c r="I81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3"/>
  <sheetViews>
    <sheetView zoomScale="95" zoomScaleNormal="95" workbookViewId="0" topLeftCell="A412">
      <selection activeCell="I434" sqref="I434"/>
    </sheetView>
  </sheetViews>
  <sheetFormatPr defaultColWidth="11.00390625" defaultRowHeight="14.25"/>
  <cols>
    <col min="1" max="1" width="6.50390625" style="0" customWidth="1"/>
    <col min="2" max="2" width="7.25390625" style="0" customWidth="1"/>
    <col min="3" max="3" width="19.875" style="0" customWidth="1"/>
    <col min="4" max="16384" width="10.50390625" style="0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9" ht="12.75">
      <c r="A2" s="11"/>
      <c r="B2" s="12" t="s">
        <v>232</v>
      </c>
      <c r="C2" s="13"/>
      <c r="D2" s="13" t="s">
        <v>233</v>
      </c>
      <c r="E2" s="14"/>
      <c r="F2" s="15"/>
      <c r="G2" s="16"/>
      <c r="H2" s="16"/>
      <c r="I2" s="17"/>
    </row>
    <row r="3" spans="1:9" ht="12.75">
      <c r="A3" s="11"/>
      <c r="B3" s="18" t="s">
        <v>234</v>
      </c>
      <c r="C3" s="19"/>
      <c r="D3" s="19" t="s">
        <v>650</v>
      </c>
      <c r="E3" s="20"/>
      <c r="F3" s="15"/>
      <c r="G3" s="16"/>
      <c r="H3" s="16"/>
      <c r="I3" s="17"/>
    </row>
    <row r="4" spans="1:9" ht="12.75">
      <c r="A4" s="11"/>
      <c r="B4" s="21" t="s">
        <v>236</v>
      </c>
      <c r="C4" s="22"/>
      <c r="D4" s="22" t="s">
        <v>237</v>
      </c>
      <c r="E4" s="23" t="s">
        <v>651</v>
      </c>
      <c r="F4" s="15"/>
      <c r="G4" s="16"/>
      <c r="H4" s="16"/>
      <c r="I4" s="17"/>
    </row>
    <row r="5" spans="1:10" ht="12.75">
      <c r="A5" s="24"/>
      <c r="B5" s="25"/>
      <c r="C5" s="25"/>
      <c r="D5" s="25"/>
      <c r="E5" s="25"/>
      <c r="F5" s="24"/>
      <c r="G5" s="24"/>
      <c r="H5" s="24"/>
      <c r="I5" s="26"/>
      <c r="J5" s="26"/>
    </row>
    <row r="6" spans="1:10" ht="12.75">
      <c r="A6" s="27"/>
      <c r="B6" s="27" t="s">
        <v>239</v>
      </c>
      <c r="C6" s="27" t="s">
        <v>396</v>
      </c>
      <c r="D6" s="27" t="s">
        <v>54</v>
      </c>
      <c r="E6" s="27" t="s">
        <v>241</v>
      </c>
      <c r="F6" s="27" t="s">
        <v>242</v>
      </c>
      <c r="G6" s="27" t="s">
        <v>243</v>
      </c>
      <c r="H6" s="27" t="s">
        <v>244</v>
      </c>
      <c r="I6" s="28"/>
      <c r="J6" s="29"/>
    </row>
    <row r="7" spans="1:10" ht="12.75">
      <c r="A7" s="30">
        <v>1</v>
      </c>
      <c r="B7" s="30">
        <v>1700</v>
      </c>
      <c r="C7" s="30" t="s">
        <v>77</v>
      </c>
      <c r="D7" s="30" t="s">
        <v>76</v>
      </c>
      <c r="E7" s="30">
        <v>2</v>
      </c>
      <c r="F7" s="30"/>
      <c r="G7" s="30"/>
      <c r="H7" s="30">
        <v>1</v>
      </c>
      <c r="I7" s="28"/>
      <c r="J7" s="29"/>
    </row>
    <row r="8" spans="1:10" ht="12.75">
      <c r="A8" s="30">
        <v>2</v>
      </c>
      <c r="B8" s="30">
        <v>1622</v>
      </c>
      <c r="C8" s="30" t="s">
        <v>129</v>
      </c>
      <c r="D8" s="30" t="s">
        <v>652</v>
      </c>
      <c r="E8" s="30">
        <v>0</v>
      </c>
      <c r="F8" s="30"/>
      <c r="G8" s="30"/>
      <c r="H8" s="30">
        <v>3</v>
      </c>
      <c r="I8" s="28"/>
      <c r="J8" s="29"/>
    </row>
    <row r="9" spans="1:10" ht="12.75">
      <c r="A9" s="30">
        <v>3</v>
      </c>
      <c r="B9" s="30">
        <v>1510</v>
      </c>
      <c r="C9" s="30" t="s">
        <v>84</v>
      </c>
      <c r="D9" s="30" t="s">
        <v>9</v>
      </c>
      <c r="E9" s="30">
        <v>1</v>
      </c>
      <c r="F9" s="30"/>
      <c r="G9" s="30"/>
      <c r="H9" s="30">
        <v>2</v>
      </c>
      <c r="I9" s="28"/>
      <c r="J9" s="29"/>
    </row>
    <row r="10" spans="1:10" ht="12.75">
      <c r="A10" s="30">
        <v>4</v>
      </c>
      <c r="B10" s="30"/>
      <c r="C10" s="30"/>
      <c r="D10" s="30"/>
      <c r="E10" s="30"/>
      <c r="F10" s="30"/>
      <c r="G10" s="30"/>
      <c r="H10" s="30"/>
      <c r="I10" s="28"/>
      <c r="J10" s="29"/>
    </row>
    <row r="11" spans="1:10" ht="12.75">
      <c r="A11" s="31"/>
      <c r="B11" s="31"/>
      <c r="C11" s="32"/>
      <c r="D11" s="32"/>
      <c r="E11" s="32"/>
      <c r="F11" s="32"/>
      <c r="G11" s="32"/>
      <c r="H11" s="32"/>
      <c r="I11" s="33"/>
      <c r="J11" s="33"/>
    </row>
    <row r="12" spans="1:10" ht="12.75">
      <c r="A12" s="29"/>
      <c r="B12" s="34"/>
      <c r="C12" s="27"/>
      <c r="D12" s="27" t="s">
        <v>245</v>
      </c>
      <c r="E12" s="27" t="s">
        <v>246</v>
      </c>
      <c r="F12" s="27" t="s">
        <v>247</v>
      </c>
      <c r="G12" s="27" t="s">
        <v>248</v>
      </c>
      <c r="H12" s="27" t="s">
        <v>249</v>
      </c>
      <c r="I12" s="27" t="s">
        <v>250</v>
      </c>
      <c r="J12" s="27" t="s">
        <v>251</v>
      </c>
    </row>
    <row r="13" spans="1:10" ht="12.75">
      <c r="A13" s="29"/>
      <c r="B13" s="34"/>
      <c r="C13" s="27" t="s">
        <v>252</v>
      </c>
      <c r="D13" s="27" t="s">
        <v>414</v>
      </c>
      <c r="E13" s="27" t="s">
        <v>425</v>
      </c>
      <c r="F13" s="27" t="s">
        <v>418</v>
      </c>
      <c r="G13" s="27" t="s">
        <v>414</v>
      </c>
      <c r="H13" s="27"/>
      <c r="I13" s="27" t="s">
        <v>404</v>
      </c>
      <c r="J13" s="30">
        <v>4</v>
      </c>
    </row>
    <row r="14" spans="1:10" ht="12.75">
      <c r="A14" s="29"/>
      <c r="B14" s="34"/>
      <c r="C14" s="27" t="s">
        <v>254</v>
      </c>
      <c r="D14" s="27"/>
      <c r="E14" s="27"/>
      <c r="F14" s="27"/>
      <c r="G14" s="27"/>
      <c r="H14" s="27"/>
      <c r="I14" s="27"/>
      <c r="J14" s="30">
        <v>3</v>
      </c>
    </row>
    <row r="15" spans="1:10" ht="12.75">
      <c r="A15" s="29"/>
      <c r="B15" s="34"/>
      <c r="C15" s="27" t="s">
        <v>256</v>
      </c>
      <c r="D15" s="27"/>
      <c r="E15" s="27"/>
      <c r="F15" s="27"/>
      <c r="G15" s="27"/>
      <c r="H15" s="27"/>
      <c r="I15" s="27"/>
      <c r="J15" s="30">
        <v>2</v>
      </c>
    </row>
    <row r="16" spans="1:10" ht="12.75">
      <c r="A16" s="29"/>
      <c r="B16" s="34"/>
      <c r="C16" s="27" t="s">
        <v>257</v>
      </c>
      <c r="D16" s="27" t="s">
        <v>425</v>
      </c>
      <c r="E16" s="27" t="s">
        <v>412</v>
      </c>
      <c r="F16" s="27" t="s">
        <v>425</v>
      </c>
      <c r="G16" s="27"/>
      <c r="H16" s="27"/>
      <c r="I16" s="27" t="s">
        <v>510</v>
      </c>
      <c r="J16" s="30">
        <v>4</v>
      </c>
    </row>
    <row r="17" spans="1:10" ht="12.75">
      <c r="A17" s="29"/>
      <c r="B17" s="34"/>
      <c r="C17" s="27" t="s">
        <v>260</v>
      </c>
      <c r="D17" s="27" t="s">
        <v>444</v>
      </c>
      <c r="E17" s="27" t="s">
        <v>414</v>
      </c>
      <c r="F17" s="27" t="s">
        <v>400</v>
      </c>
      <c r="G17" s="27"/>
      <c r="H17" s="27"/>
      <c r="I17" s="27" t="s">
        <v>368</v>
      </c>
      <c r="J17" s="30">
        <v>3</v>
      </c>
    </row>
    <row r="18" spans="1:10" ht="12.75">
      <c r="A18" s="29"/>
      <c r="B18" s="34"/>
      <c r="C18" s="27" t="s">
        <v>261</v>
      </c>
      <c r="D18" s="27"/>
      <c r="E18" s="27"/>
      <c r="F18" s="27"/>
      <c r="G18" s="27"/>
      <c r="H18" s="27"/>
      <c r="I18" s="27"/>
      <c r="J18" s="30">
        <v>1</v>
      </c>
    </row>
    <row r="32" spans="1:10" ht="12.75">
      <c r="A32" s="27"/>
      <c r="B32" s="27" t="s">
        <v>239</v>
      </c>
      <c r="C32" s="27" t="s">
        <v>405</v>
      </c>
      <c r="D32" s="27" t="s">
        <v>54</v>
      </c>
      <c r="E32" s="27" t="s">
        <v>241</v>
      </c>
      <c r="F32" s="27" t="s">
        <v>242</v>
      </c>
      <c r="G32" s="27" t="s">
        <v>243</v>
      </c>
      <c r="H32" s="27" t="s">
        <v>244</v>
      </c>
      <c r="I32" s="28"/>
      <c r="J32" s="29"/>
    </row>
    <row r="33" spans="1:10" ht="12.75">
      <c r="A33" s="30">
        <v>1</v>
      </c>
      <c r="B33" s="30">
        <v>1700</v>
      </c>
      <c r="C33" s="30" t="s">
        <v>146</v>
      </c>
      <c r="D33" s="30" t="s">
        <v>145</v>
      </c>
      <c r="E33" s="30">
        <v>1</v>
      </c>
      <c r="F33" s="329" t="s">
        <v>653</v>
      </c>
      <c r="G33" s="30"/>
      <c r="H33" s="30">
        <v>2</v>
      </c>
      <c r="I33" s="28"/>
      <c r="J33" s="29"/>
    </row>
    <row r="34" spans="1:10" ht="12.75">
      <c r="A34" s="30">
        <v>2</v>
      </c>
      <c r="B34" s="30">
        <v>1607</v>
      </c>
      <c r="C34" s="30" t="s">
        <v>125</v>
      </c>
      <c r="D34" s="30" t="s">
        <v>34</v>
      </c>
      <c r="E34" s="30">
        <v>1</v>
      </c>
      <c r="F34" s="329" t="s">
        <v>654</v>
      </c>
      <c r="G34" s="30"/>
      <c r="H34" s="30">
        <v>3</v>
      </c>
      <c r="I34" s="28"/>
      <c r="J34" s="29"/>
    </row>
    <row r="35" spans="1:10" ht="12.75">
      <c r="A35" s="30">
        <v>3</v>
      </c>
      <c r="B35" s="30">
        <v>1562</v>
      </c>
      <c r="C35" s="30" t="s">
        <v>106</v>
      </c>
      <c r="D35" s="30" t="s">
        <v>567</v>
      </c>
      <c r="E35" s="30">
        <v>1</v>
      </c>
      <c r="F35" s="30" t="s">
        <v>655</v>
      </c>
      <c r="G35" s="30"/>
      <c r="H35" s="30">
        <v>1</v>
      </c>
      <c r="I35" s="28"/>
      <c r="J35" s="29"/>
    </row>
    <row r="36" spans="1:10" ht="12.75">
      <c r="A36" s="30">
        <v>4</v>
      </c>
      <c r="B36" s="30"/>
      <c r="C36" s="30"/>
      <c r="D36" s="30"/>
      <c r="E36" s="30"/>
      <c r="F36" s="30"/>
      <c r="G36" s="30"/>
      <c r="H36" s="30"/>
      <c r="I36" s="28"/>
      <c r="J36" s="29"/>
    </row>
    <row r="37" spans="1:10" ht="12.75">
      <c r="A37" s="31"/>
      <c r="B37" s="31"/>
      <c r="C37" s="32"/>
      <c r="D37" s="32"/>
      <c r="E37" s="32"/>
      <c r="F37" s="32"/>
      <c r="G37" s="32"/>
      <c r="H37" s="32"/>
      <c r="I37" s="33"/>
      <c r="J37" s="33"/>
    </row>
    <row r="38" spans="1:10" ht="12.75">
      <c r="A38" s="29"/>
      <c r="B38" s="34"/>
      <c r="C38" s="27"/>
      <c r="D38" s="27" t="s">
        <v>245</v>
      </c>
      <c r="E38" s="27" t="s">
        <v>246</v>
      </c>
      <c r="F38" s="27" t="s">
        <v>247</v>
      </c>
      <c r="G38" s="27" t="s">
        <v>248</v>
      </c>
      <c r="H38" s="27" t="s">
        <v>249</v>
      </c>
      <c r="I38" s="27" t="s">
        <v>250</v>
      </c>
      <c r="J38" s="27" t="s">
        <v>251</v>
      </c>
    </row>
    <row r="39" spans="1:10" ht="12.75">
      <c r="A39" s="29"/>
      <c r="B39" s="34"/>
      <c r="C39" s="27" t="s">
        <v>252</v>
      </c>
      <c r="D39" s="27" t="s">
        <v>412</v>
      </c>
      <c r="E39" s="27" t="s">
        <v>426</v>
      </c>
      <c r="F39" s="27" t="s">
        <v>413</v>
      </c>
      <c r="G39" s="27"/>
      <c r="H39" s="27"/>
      <c r="I39" s="27" t="s">
        <v>510</v>
      </c>
      <c r="J39" s="30">
        <v>4</v>
      </c>
    </row>
    <row r="40" spans="1:10" ht="12.75">
      <c r="A40" s="29"/>
      <c r="B40" s="34"/>
      <c r="C40" s="27" t="s">
        <v>254</v>
      </c>
      <c r="D40" s="27"/>
      <c r="E40" s="27"/>
      <c r="F40" s="27"/>
      <c r="G40" s="27"/>
      <c r="H40" s="27"/>
      <c r="I40" s="27"/>
      <c r="J40" s="30">
        <v>3</v>
      </c>
    </row>
    <row r="41" spans="1:10" ht="12.75">
      <c r="A41" s="29"/>
      <c r="B41" s="34"/>
      <c r="C41" s="27" t="s">
        <v>256</v>
      </c>
      <c r="D41" s="27"/>
      <c r="E41" s="27"/>
      <c r="F41" s="27"/>
      <c r="G41" s="27"/>
      <c r="H41" s="27"/>
      <c r="I41" s="27"/>
      <c r="J41" s="30">
        <v>2</v>
      </c>
    </row>
    <row r="42" spans="1:10" ht="12.75">
      <c r="A42" s="29"/>
      <c r="B42" s="34"/>
      <c r="C42" s="27" t="s">
        <v>257</v>
      </c>
      <c r="D42" s="27" t="s">
        <v>432</v>
      </c>
      <c r="E42" s="27" t="s">
        <v>554</v>
      </c>
      <c r="F42" s="27" t="s">
        <v>413</v>
      </c>
      <c r="G42" s="27" t="s">
        <v>401</v>
      </c>
      <c r="H42" s="27"/>
      <c r="I42" s="27" t="s">
        <v>404</v>
      </c>
      <c r="J42" s="30">
        <v>4</v>
      </c>
    </row>
    <row r="43" spans="1:10" ht="12.75">
      <c r="A43" s="29"/>
      <c r="B43" s="34"/>
      <c r="C43" s="27" t="s">
        <v>260</v>
      </c>
      <c r="D43" s="27" t="s">
        <v>399</v>
      </c>
      <c r="E43" s="27" t="s">
        <v>418</v>
      </c>
      <c r="F43" s="27" t="s">
        <v>399</v>
      </c>
      <c r="G43" s="27"/>
      <c r="H43" s="27"/>
      <c r="I43" s="27" t="s">
        <v>368</v>
      </c>
      <c r="J43" s="30">
        <v>3</v>
      </c>
    </row>
    <row r="44" spans="1:10" ht="12.75">
      <c r="A44" s="29"/>
      <c r="B44" s="34"/>
      <c r="C44" s="27" t="s">
        <v>261</v>
      </c>
      <c r="D44" s="27"/>
      <c r="E44" s="27"/>
      <c r="F44" s="27"/>
      <c r="G44" s="27"/>
      <c r="H44" s="27"/>
      <c r="I44" s="27"/>
      <c r="J44" s="30">
        <v>1</v>
      </c>
    </row>
    <row r="45" spans="1:10" ht="12.75">
      <c r="A45" s="29"/>
      <c r="B45" s="34"/>
      <c r="C45" s="27" t="s">
        <v>256</v>
      </c>
      <c r="D45" s="27"/>
      <c r="E45" s="27"/>
      <c r="F45" s="27"/>
      <c r="G45" s="27"/>
      <c r="H45" s="27"/>
      <c r="I45" s="27"/>
      <c r="J45" s="30">
        <v>3</v>
      </c>
    </row>
    <row r="46" spans="1:10" ht="12.75">
      <c r="A46" s="29"/>
      <c r="B46" s="34"/>
      <c r="C46" s="27" t="s">
        <v>257</v>
      </c>
      <c r="D46" s="27"/>
      <c r="E46" s="27"/>
      <c r="F46" s="27"/>
      <c r="G46" s="27"/>
      <c r="H46" s="27"/>
      <c r="I46" s="27"/>
      <c r="J46" s="30">
        <v>5</v>
      </c>
    </row>
    <row r="47" spans="1:10" ht="12.75">
      <c r="A47" s="29"/>
      <c r="B47" s="34"/>
      <c r="C47" s="27" t="s">
        <v>377</v>
      </c>
      <c r="D47" s="27"/>
      <c r="E47" s="27"/>
      <c r="F47" s="27"/>
      <c r="G47" s="27"/>
      <c r="H47" s="27"/>
      <c r="I47" s="27"/>
      <c r="J47" s="30">
        <v>1</v>
      </c>
    </row>
    <row r="48" spans="1:10" ht="12.75">
      <c r="A48" s="29"/>
      <c r="B48" s="34"/>
      <c r="C48" s="27" t="s">
        <v>260</v>
      </c>
      <c r="D48" s="27"/>
      <c r="E48" s="27"/>
      <c r="F48" s="27"/>
      <c r="G48" s="27"/>
      <c r="H48" s="27"/>
      <c r="I48" s="27"/>
      <c r="J48" s="30">
        <v>4</v>
      </c>
    </row>
    <row r="49" spans="1:10" ht="12.75">
      <c r="A49" s="29"/>
      <c r="B49" s="34"/>
      <c r="C49" s="27" t="s">
        <v>265</v>
      </c>
      <c r="D49" s="27"/>
      <c r="E49" s="27"/>
      <c r="F49" s="27"/>
      <c r="G49" s="27"/>
      <c r="H49" s="27"/>
      <c r="I49" s="27"/>
      <c r="J49" s="30">
        <v>2</v>
      </c>
    </row>
    <row r="66" spans="1:10" ht="12.75">
      <c r="A66" s="27"/>
      <c r="B66" s="27" t="s">
        <v>239</v>
      </c>
      <c r="C66" s="27" t="s">
        <v>420</v>
      </c>
      <c r="D66" s="27" t="s">
        <v>54</v>
      </c>
      <c r="E66" s="27" t="s">
        <v>241</v>
      </c>
      <c r="F66" s="27" t="s">
        <v>242</v>
      </c>
      <c r="G66" s="27" t="s">
        <v>243</v>
      </c>
      <c r="H66" s="27" t="s">
        <v>244</v>
      </c>
      <c r="I66" s="28"/>
      <c r="J66" s="29"/>
    </row>
    <row r="67" spans="1:10" ht="12.75">
      <c r="A67" s="30">
        <v>1</v>
      </c>
      <c r="B67" s="30">
        <v>1687</v>
      </c>
      <c r="C67" s="30" t="s">
        <v>152</v>
      </c>
      <c r="D67" s="30" t="s">
        <v>153</v>
      </c>
      <c r="E67" s="30">
        <v>2</v>
      </c>
      <c r="F67" s="30"/>
      <c r="G67" s="30"/>
      <c r="H67" s="30">
        <v>1</v>
      </c>
      <c r="I67" s="28"/>
      <c r="J67" s="29"/>
    </row>
    <row r="68" spans="1:10" ht="12.75">
      <c r="A68" s="30">
        <v>2</v>
      </c>
      <c r="B68" s="30">
        <v>1603</v>
      </c>
      <c r="C68" s="30" t="s">
        <v>120</v>
      </c>
      <c r="D68" s="30" t="s">
        <v>121</v>
      </c>
      <c r="E68" s="30">
        <v>1</v>
      </c>
      <c r="F68" s="30"/>
      <c r="G68" s="30"/>
      <c r="H68" s="30">
        <v>2</v>
      </c>
      <c r="I68" s="28"/>
      <c r="J68" s="29"/>
    </row>
    <row r="69" spans="1:10" ht="12.75">
      <c r="A69" s="30">
        <v>3</v>
      </c>
      <c r="B69" s="30">
        <v>1541</v>
      </c>
      <c r="C69" s="30" t="s">
        <v>656</v>
      </c>
      <c r="D69" s="30" t="s">
        <v>103</v>
      </c>
      <c r="E69" s="30">
        <v>0</v>
      </c>
      <c r="F69" s="30"/>
      <c r="G69" s="30"/>
      <c r="H69" s="30">
        <v>3</v>
      </c>
      <c r="I69" s="28"/>
      <c r="J69" s="29"/>
    </row>
    <row r="70" spans="1:10" ht="12.75">
      <c r="A70" s="30">
        <v>4</v>
      </c>
      <c r="B70" s="30"/>
      <c r="C70" s="30"/>
      <c r="D70" s="30"/>
      <c r="E70" s="30"/>
      <c r="F70" s="30"/>
      <c r="G70" s="30"/>
      <c r="H70" s="30"/>
      <c r="I70" s="28"/>
      <c r="J70" s="29"/>
    </row>
    <row r="71" spans="1:10" ht="12.75">
      <c r="A71" s="31"/>
      <c r="B71" s="31"/>
      <c r="C71" s="32"/>
      <c r="D71" s="32"/>
      <c r="E71" s="32"/>
      <c r="F71" s="32"/>
      <c r="G71" s="32"/>
      <c r="H71" s="32"/>
      <c r="I71" s="33"/>
      <c r="J71" s="33"/>
    </row>
    <row r="72" spans="1:10" ht="12.75">
      <c r="A72" s="29"/>
      <c r="B72" s="34"/>
      <c r="C72" s="27"/>
      <c r="D72" s="27" t="s">
        <v>245</v>
      </c>
      <c r="E72" s="27" t="s">
        <v>246</v>
      </c>
      <c r="F72" s="27" t="s">
        <v>247</v>
      </c>
      <c r="G72" s="27" t="s">
        <v>248</v>
      </c>
      <c r="H72" s="27" t="s">
        <v>249</v>
      </c>
      <c r="I72" s="27" t="s">
        <v>250</v>
      </c>
      <c r="J72" s="27" t="s">
        <v>251</v>
      </c>
    </row>
    <row r="73" spans="1:10" ht="12.75">
      <c r="A73" s="29"/>
      <c r="B73" s="34"/>
      <c r="C73" s="27" t="s">
        <v>252</v>
      </c>
      <c r="D73" s="27" t="s">
        <v>400</v>
      </c>
      <c r="E73" s="27" t="s">
        <v>442</v>
      </c>
      <c r="F73" s="27" t="s">
        <v>418</v>
      </c>
      <c r="G73" s="27"/>
      <c r="H73" s="27"/>
      <c r="I73" s="27" t="s">
        <v>368</v>
      </c>
      <c r="J73" s="30">
        <v>4</v>
      </c>
    </row>
    <row r="74" spans="1:10" ht="12.75">
      <c r="A74" s="29"/>
      <c r="B74" s="34"/>
      <c r="C74" s="27" t="s">
        <v>254</v>
      </c>
      <c r="D74" s="27"/>
      <c r="E74" s="27"/>
      <c r="F74" s="27"/>
      <c r="G74" s="27"/>
      <c r="H74" s="27"/>
      <c r="I74" s="27"/>
      <c r="J74" s="30">
        <v>3</v>
      </c>
    </row>
    <row r="75" spans="1:10" ht="12.75">
      <c r="A75" s="29"/>
      <c r="B75" s="34"/>
      <c r="C75" s="27" t="s">
        <v>256</v>
      </c>
      <c r="D75" s="27"/>
      <c r="E75" s="27"/>
      <c r="F75" s="27"/>
      <c r="G75" s="27"/>
      <c r="H75" s="27"/>
      <c r="I75" s="27"/>
      <c r="J75" s="30">
        <v>2</v>
      </c>
    </row>
    <row r="76" spans="1:10" ht="12.75">
      <c r="A76" s="29"/>
      <c r="B76" s="34"/>
      <c r="C76" s="27" t="s">
        <v>257</v>
      </c>
      <c r="D76" s="27" t="s">
        <v>416</v>
      </c>
      <c r="E76" s="27" t="s">
        <v>402</v>
      </c>
      <c r="F76" s="27" t="s">
        <v>426</v>
      </c>
      <c r="G76" s="27" t="s">
        <v>401</v>
      </c>
      <c r="H76" s="27" t="s">
        <v>418</v>
      </c>
      <c r="I76" s="27" t="s">
        <v>403</v>
      </c>
      <c r="J76" s="30">
        <v>4</v>
      </c>
    </row>
    <row r="77" spans="1:10" ht="12.75">
      <c r="A77" s="29"/>
      <c r="B77" s="34"/>
      <c r="C77" s="27" t="s">
        <v>260</v>
      </c>
      <c r="D77" s="27" t="s">
        <v>425</v>
      </c>
      <c r="E77" s="27" t="s">
        <v>417</v>
      </c>
      <c r="F77" s="27" t="s">
        <v>414</v>
      </c>
      <c r="G77" s="27" t="s">
        <v>414</v>
      </c>
      <c r="H77" s="27" t="s">
        <v>444</v>
      </c>
      <c r="I77" s="27" t="s">
        <v>403</v>
      </c>
      <c r="J77" s="30">
        <v>3</v>
      </c>
    </row>
    <row r="78" spans="1:10" ht="12.75">
      <c r="A78" s="29"/>
      <c r="B78" s="34"/>
      <c r="C78" s="27" t="s">
        <v>261</v>
      </c>
      <c r="D78" s="27"/>
      <c r="E78" s="27"/>
      <c r="F78" s="27"/>
      <c r="G78" s="27"/>
      <c r="H78" s="27"/>
      <c r="I78" s="27"/>
      <c r="J78" s="30">
        <v>1</v>
      </c>
    </row>
    <row r="79" spans="1:10" ht="12.75">
      <c r="A79" s="29"/>
      <c r="B79" s="29"/>
      <c r="C79" s="29"/>
      <c r="D79" s="29"/>
      <c r="E79" s="29"/>
      <c r="F79" s="29"/>
      <c r="G79" s="29"/>
      <c r="H79" s="29"/>
      <c r="I79" s="29"/>
      <c r="J79" s="35"/>
    </row>
    <row r="80" spans="1:10" ht="12.75">
      <c r="A80" s="29"/>
      <c r="B80" s="29"/>
      <c r="C80" s="29"/>
      <c r="D80" s="29"/>
      <c r="E80" s="29"/>
      <c r="F80" s="29"/>
      <c r="G80" s="29"/>
      <c r="H80" s="29"/>
      <c r="I80" s="29"/>
      <c r="J80" s="35"/>
    </row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35"/>
    </row>
    <row r="82" spans="1:10" ht="12.75">
      <c r="A82" s="29"/>
      <c r="B82" s="29"/>
      <c r="C82" s="29"/>
      <c r="D82" s="29"/>
      <c r="E82" s="29"/>
      <c r="F82" s="29"/>
      <c r="G82" s="29"/>
      <c r="H82" s="29"/>
      <c r="I82" s="29"/>
      <c r="J82" s="35"/>
    </row>
    <row r="83" spans="1:10" ht="12.75">
      <c r="A83" s="29"/>
      <c r="B83" s="29"/>
      <c r="C83" s="29"/>
      <c r="D83" s="29"/>
      <c r="E83" s="29"/>
      <c r="F83" s="29"/>
      <c r="G83" s="29"/>
      <c r="H83" s="29"/>
      <c r="I83" s="29"/>
      <c r="J83" s="35"/>
    </row>
    <row r="100" spans="1:10" ht="12.75">
      <c r="A100" s="27"/>
      <c r="B100" s="27" t="s">
        <v>239</v>
      </c>
      <c r="C100" s="27" t="s">
        <v>427</v>
      </c>
      <c r="D100" s="27" t="s">
        <v>54</v>
      </c>
      <c r="E100" s="27" t="s">
        <v>241</v>
      </c>
      <c r="F100" s="27" t="s">
        <v>242</v>
      </c>
      <c r="G100" s="27" t="s">
        <v>243</v>
      </c>
      <c r="H100" s="27" t="s">
        <v>244</v>
      </c>
      <c r="I100" s="28"/>
      <c r="J100" s="29"/>
    </row>
    <row r="101" spans="1:10" ht="12.75">
      <c r="A101" s="30">
        <v>1</v>
      </c>
      <c r="B101" s="30">
        <v>1679</v>
      </c>
      <c r="C101" s="30" t="s">
        <v>21</v>
      </c>
      <c r="D101" s="30" t="s">
        <v>22</v>
      </c>
      <c r="E101" s="30">
        <v>2</v>
      </c>
      <c r="F101" s="30"/>
      <c r="G101" s="30"/>
      <c r="H101" s="30">
        <v>1</v>
      </c>
      <c r="I101" s="28"/>
      <c r="J101" s="29"/>
    </row>
    <row r="102" spans="1:10" ht="12.75">
      <c r="A102" s="30">
        <v>2</v>
      </c>
      <c r="B102" s="30">
        <v>1588</v>
      </c>
      <c r="C102" s="30" t="s">
        <v>332</v>
      </c>
      <c r="D102" s="30" t="s">
        <v>5</v>
      </c>
      <c r="E102" s="30">
        <v>1</v>
      </c>
      <c r="F102" s="30"/>
      <c r="G102" s="30"/>
      <c r="H102" s="30">
        <v>2</v>
      </c>
      <c r="I102" s="28"/>
      <c r="J102" s="29"/>
    </row>
    <row r="103" spans="1:10" ht="12.75">
      <c r="A103" s="30">
        <v>3</v>
      </c>
      <c r="B103" s="30">
        <v>1524</v>
      </c>
      <c r="C103" s="30" t="s">
        <v>657</v>
      </c>
      <c r="D103" s="30" t="s">
        <v>7</v>
      </c>
      <c r="E103" s="30">
        <v>0</v>
      </c>
      <c r="F103" s="30"/>
      <c r="G103" s="30"/>
      <c r="H103" s="30">
        <v>3</v>
      </c>
      <c r="I103" s="28"/>
      <c r="J103" s="29"/>
    </row>
    <row r="104" spans="1:10" ht="12.75">
      <c r="A104" s="30">
        <v>4</v>
      </c>
      <c r="B104" s="30"/>
      <c r="C104" s="30"/>
      <c r="D104" s="30"/>
      <c r="E104" s="30"/>
      <c r="F104" s="30"/>
      <c r="G104" s="30"/>
      <c r="H104" s="30"/>
      <c r="I104" s="28"/>
      <c r="J104" s="29"/>
    </row>
    <row r="105" spans="1:10" ht="12.75">
      <c r="A105" s="31"/>
      <c r="B105" s="31"/>
      <c r="C105" s="32"/>
      <c r="D105" s="32"/>
      <c r="E105" s="32"/>
      <c r="F105" s="32"/>
      <c r="G105" s="32"/>
      <c r="H105" s="32"/>
      <c r="I105" s="33"/>
      <c r="J105" s="33"/>
    </row>
    <row r="106" spans="1:10" ht="12.75">
      <c r="A106" s="29"/>
      <c r="B106" s="34"/>
      <c r="C106" s="27"/>
      <c r="D106" s="27" t="s">
        <v>245</v>
      </c>
      <c r="E106" s="27" t="s">
        <v>246</v>
      </c>
      <c r="F106" s="27" t="s">
        <v>247</v>
      </c>
      <c r="G106" s="27" t="s">
        <v>248</v>
      </c>
      <c r="H106" s="27" t="s">
        <v>249</v>
      </c>
      <c r="I106" s="27" t="s">
        <v>250</v>
      </c>
      <c r="J106" s="27" t="s">
        <v>251</v>
      </c>
    </row>
    <row r="107" spans="1:10" ht="12.75">
      <c r="A107" s="29"/>
      <c r="B107" s="34"/>
      <c r="C107" s="27" t="s">
        <v>252</v>
      </c>
      <c r="D107" s="27" t="s">
        <v>414</v>
      </c>
      <c r="E107" s="27" t="s">
        <v>432</v>
      </c>
      <c r="F107" s="27" t="s">
        <v>399</v>
      </c>
      <c r="G107" s="27"/>
      <c r="H107" s="27"/>
      <c r="I107" s="27" t="s">
        <v>368</v>
      </c>
      <c r="J107" s="30">
        <v>4</v>
      </c>
    </row>
    <row r="108" spans="1:10" ht="12.75">
      <c r="A108" s="29"/>
      <c r="B108" s="34"/>
      <c r="C108" s="27" t="s">
        <v>254</v>
      </c>
      <c r="D108" s="27"/>
      <c r="E108" s="27"/>
      <c r="F108" s="27"/>
      <c r="G108" s="27"/>
      <c r="H108" s="27"/>
      <c r="I108" s="27"/>
      <c r="J108" s="30">
        <v>3</v>
      </c>
    </row>
    <row r="109" spans="1:10" ht="12.75">
      <c r="A109" s="29"/>
      <c r="B109" s="34"/>
      <c r="C109" s="27" t="s">
        <v>256</v>
      </c>
      <c r="D109" s="27"/>
      <c r="E109" s="27"/>
      <c r="F109" s="27"/>
      <c r="G109" s="27"/>
      <c r="H109" s="27"/>
      <c r="I109" s="27"/>
      <c r="J109" s="30">
        <v>2</v>
      </c>
    </row>
    <row r="110" spans="1:10" ht="12.75">
      <c r="A110" s="29"/>
      <c r="B110" s="34"/>
      <c r="C110" s="27" t="s">
        <v>257</v>
      </c>
      <c r="D110" s="27" t="s">
        <v>442</v>
      </c>
      <c r="E110" s="27" t="s">
        <v>432</v>
      </c>
      <c r="F110" s="27" t="s">
        <v>414</v>
      </c>
      <c r="G110" s="27"/>
      <c r="H110" s="27"/>
      <c r="I110" s="27" t="s">
        <v>368</v>
      </c>
      <c r="J110" s="30">
        <v>4</v>
      </c>
    </row>
    <row r="111" spans="1:10" ht="12.75">
      <c r="A111" s="29"/>
      <c r="B111" s="34"/>
      <c r="C111" s="27" t="s">
        <v>260</v>
      </c>
      <c r="D111" s="27" t="s">
        <v>425</v>
      </c>
      <c r="E111" s="27" t="s">
        <v>399</v>
      </c>
      <c r="F111" s="27" t="s">
        <v>399</v>
      </c>
      <c r="G111" s="27" t="s">
        <v>443</v>
      </c>
      <c r="H111" s="27"/>
      <c r="I111" s="27" t="s">
        <v>404</v>
      </c>
      <c r="J111" s="30">
        <v>3</v>
      </c>
    </row>
    <row r="112" spans="1:10" ht="12.75">
      <c r="A112" s="29"/>
      <c r="B112" s="34"/>
      <c r="C112" s="27" t="s">
        <v>261</v>
      </c>
      <c r="D112" s="27"/>
      <c r="E112" s="27"/>
      <c r="F112" s="27"/>
      <c r="G112" s="27"/>
      <c r="H112" s="27"/>
      <c r="I112" s="27"/>
      <c r="J112" s="30">
        <v>1</v>
      </c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35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35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35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35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35"/>
    </row>
    <row r="134" spans="1:10" ht="12.75">
      <c r="A134" s="27"/>
      <c r="B134" s="27" t="s">
        <v>239</v>
      </c>
      <c r="C134" s="27" t="s">
        <v>434</v>
      </c>
      <c r="D134" s="27" t="s">
        <v>54</v>
      </c>
      <c r="E134" s="27" t="s">
        <v>241</v>
      </c>
      <c r="F134" s="27" t="s">
        <v>242</v>
      </c>
      <c r="G134" s="27" t="s">
        <v>243</v>
      </c>
      <c r="H134" s="27" t="s">
        <v>244</v>
      </c>
      <c r="I134" s="28"/>
      <c r="J134" s="29"/>
    </row>
    <row r="135" spans="1:10" ht="12.75">
      <c r="A135" s="30">
        <v>1</v>
      </c>
      <c r="B135" s="30">
        <v>1677</v>
      </c>
      <c r="C135" s="30" t="s">
        <v>126</v>
      </c>
      <c r="D135" s="30" t="s">
        <v>111</v>
      </c>
      <c r="E135" s="30">
        <v>0</v>
      </c>
      <c r="F135" s="30"/>
      <c r="G135" s="30"/>
      <c r="H135" s="30">
        <v>3</v>
      </c>
      <c r="I135" s="28"/>
      <c r="J135" s="29"/>
    </row>
    <row r="136" spans="1:10" ht="12.75">
      <c r="A136" s="30">
        <v>2</v>
      </c>
      <c r="B136" s="30">
        <v>1640</v>
      </c>
      <c r="C136" s="30" t="s">
        <v>132</v>
      </c>
      <c r="D136" s="30" t="s">
        <v>9</v>
      </c>
      <c r="E136" s="30">
        <v>1</v>
      </c>
      <c r="F136" s="30"/>
      <c r="G136" s="30"/>
      <c r="H136" s="30">
        <v>2</v>
      </c>
      <c r="I136" s="28"/>
      <c r="J136" s="29"/>
    </row>
    <row r="137" spans="1:10" ht="12.75">
      <c r="A137" s="30">
        <v>3</v>
      </c>
      <c r="B137" s="30">
        <v>1555</v>
      </c>
      <c r="C137" s="30" t="s">
        <v>658</v>
      </c>
      <c r="D137" s="30" t="s">
        <v>20</v>
      </c>
      <c r="E137" s="30">
        <v>2</v>
      </c>
      <c r="F137" s="30"/>
      <c r="G137" s="30"/>
      <c r="H137" s="30">
        <v>1</v>
      </c>
      <c r="I137" s="28"/>
      <c r="J137" s="29"/>
    </row>
    <row r="138" spans="1:10" ht="12.75">
      <c r="A138" s="30">
        <v>4</v>
      </c>
      <c r="B138" s="30"/>
      <c r="C138" s="30"/>
      <c r="D138" s="30"/>
      <c r="E138" s="30"/>
      <c r="F138" s="30"/>
      <c r="G138" s="30"/>
      <c r="H138" s="30"/>
      <c r="I138" s="28"/>
      <c r="J138" s="29"/>
    </row>
    <row r="139" spans="1:10" ht="12.75">
      <c r="A139" s="31"/>
      <c r="B139" s="31"/>
      <c r="C139" s="32"/>
      <c r="D139" s="32"/>
      <c r="E139" s="32"/>
      <c r="F139" s="32"/>
      <c r="G139" s="32"/>
      <c r="H139" s="32"/>
      <c r="I139" s="33"/>
      <c r="J139" s="33"/>
    </row>
    <row r="140" spans="1:10" ht="12.75">
      <c r="A140" s="29"/>
      <c r="B140" s="34"/>
      <c r="C140" s="27"/>
      <c r="D140" s="27" t="s">
        <v>245</v>
      </c>
      <c r="E140" s="27" t="s">
        <v>246</v>
      </c>
      <c r="F140" s="27" t="s">
        <v>247</v>
      </c>
      <c r="G140" s="27" t="s">
        <v>248</v>
      </c>
      <c r="H140" s="27" t="s">
        <v>249</v>
      </c>
      <c r="I140" s="27" t="s">
        <v>250</v>
      </c>
      <c r="J140" s="27" t="s">
        <v>251</v>
      </c>
    </row>
    <row r="141" spans="1:10" ht="12.75">
      <c r="A141" s="29"/>
      <c r="B141" s="34"/>
      <c r="C141" s="27" t="s">
        <v>252</v>
      </c>
      <c r="D141" s="27" t="s">
        <v>441</v>
      </c>
      <c r="E141" s="27" t="s">
        <v>443</v>
      </c>
      <c r="F141" s="27" t="s">
        <v>534</v>
      </c>
      <c r="G141" s="27" t="s">
        <v>399</v>
      </c>
      <c r="H141" s="27" t="s">
        <v>441</v>
      </c>
      <c r="I141" s="27" t="s">
        <v>257</v>
      </c>
      <c r="J141" s="30">
        <v>4</v>
      </c>
    </row>
    <row r="142" spans="1:10" ht="12.75">
      <c r="A142" s="29"/>
      <c r="B142" s="34"/>
      <c r="C142" s="27" t="s">
        <v>254</v>
      </c>
      <c r="D142" s="27"/>
      <c r="E142" s="27"/>
      <c r="F142" s="27"/>
      <c r="G142" s="27"/>
      <c r="H142" s="27"/>
      <c r="I142" s="27"/>
      <c r="J142" s="30">
        <v>3</v>
      </c>
    </row>
    <row r="143" spans="1:10" ht="12.75">
      <c r="A143" s="29"/>
      <c r="B143" s="34"/>
      <c r="C143" s="27" t="s">
        <v>256</v>
      </c>
      <c r="D143" s="27"/>
      <c r="E143" s="27"/>
      <c r="F143" s="27"/>
      <c r="G143" s="27"/>
      <c r="H143" s="27"/>
      <c r="I143" s="27"/>
      <c r="J143" s="30">
        <v>2</v>
      </c>
    </row>
    <row r="144" spans="1:10" ht="12.75">
      <c r="A144" s="29"/>
      <c r="B144" s="34"/>
      <c r="C144" s="27" t="s">
        <v>257</v>
      </c>
      <c r="D144" s="27" t="s">
        <v>415</v>
      </c>
      <c r="E144" s="27" t="s">
        <v>426</v>
      </c>
      <c r="F144" s="27" t="s">
        <v>412</v>
      </c>
      <c r="G144" s="27"/>
      <c r="H144" s="27"/>
      <c r="I144" s="27" t="s">
        <v>510</v>
      </c>
      <c r="J144" s="30">
        <v>4</v>
      </c>
    </row>
    <row r="145" spans="1:10" ht="12.75">
      <c r="A145" s="29"/>
      <c r="B145" s="34"/>
      <c r="C145" s="27" t="s">
        <v>260</v>
      </c>
      <c r="D145" s="27" t="s">
        <v>425</v>
      </c>
      <c r="E145" s="27" t="s">
        <v>412</v>
      </c>
      <c r="F145" s="27" t="s">
        <v>415</v>
      </c>
      <c r="G145" s="27"/>
      <c r="H145" s="27"/>
      <c r="I145" s="27" t="s">
        <v>510</v>
      </c>
      <c r="J145" s="30">
        <v>3</v>
      </c>
    </row>
    <row r="146" spans="1:10" ht="12.75">
      <c r="A146" s="29"/>
      <c r="B146" s="34"/>
      <c r="C146" s="27" t="s">
        <v>261</v>
      </c>
      <c r="D146" s="27"/>
      <c r="E146" s="27"/>
      <c r="F146" s="27"/>
      <c r="G146" s="27"/>
      <c r="H146" s="27"/>
      <c r="I146" s="27"/>
      <c r="J146" s="30">
        <v>1</v>
      </c>
    </row>
    <row r="168" spans="1:10" ht="12.75">
      <c r="A168" s="27"/>
      <c r="B168" s="27" t="s">
        <v>239</v>
      </c>
      <c r="C168" s="27" t="s">
        <v>445</v>
      </c>
      <c r="D168" s="27" t="s">
        <v>54</v>
      </c>
      <c r="E168" s="27" t="s">
        <v>241</v>
      </c>
      <c r="F168" s="27" t="s">
        <v>242</v>
      </c>
      <c r="G168" s="27" t="s">
        <v>243</v>
      </c>
      <c r="H168" s="27" t="s">
        <v>244</v>
      </c>
      <c r="I168" s="28"/>
      <c r="J168" s="29"/>
    </row>
    <row r="169" spans="1:10" ht="12.75">
      <c r="A169" s="30">
        <v>1</v>
      </c>
      <c r="B169" s="30">
        <v>1676</v>
      </c>
      <c r="C169" s="30" t="s">
        <v>104</v>
      </c>
      <c r="D169" s="30" t="s">
        <v>103</v>
      </c>
      <c r="E169" s="30">
        <v>2</v>
      </c>
      <c r="F169" s="30"/>
      <c r="G169" s="30"/>
      <c r="H169" s="30">
        <v>1</v>
      </c>
      <c r="I169" s="28"/>
      <c r="J169" s="29"/>
    </row>
    <row r="170" spans="1:10" ht="12.75">
      <c r="A170" s="30">
        <v>2</v>
      </c>
      <c r="B170" s="30">
        <v>1583</v>
      </c>
      <c r="C170" s="30" t="s">
        <v>556</v>
      </c>
      <c r="D170" s="30" t="s">
        <v>20</v>
      </c>
      <c r="E170" s="30">
        <v>1</v>
      </c>
      <c r="F170" s="30"/>
      <c r="G170" s="30"/>
      <c r="H170" s="30">
        <v>2</v>
      </c>
      <c r="I170" s="28"/>
      <c r="J170" s="29"/>
    </row>
    <row r="171" spans="1:10" ht="12.75">
      <c r="A171" s="30">
        <v>3</v>
      </c>
      <c r="B171" s="30">
        <v>1503</v>
      </c>
      <c r="C171" s="30" t="s">
        <v>78</v>
      </c>
      <c r="D171" s="30" t="s">
        <v>79</v>
      </c>
      <c r="E171" s="30">
        <v>0</v>
      </c>
      <c r="F171" s="30"/>
      <c r="G171" s="30"/>
      <c r="H171" s="30">
        <v>3</v>
      </c>
      <c r="I171" s="28"/>
      <c r="J171" s="29"/>
    </row>
    <row r="172" spans="1:10" ht="12.75">
      <c r="A172" s="30">
        <v>4</v>
      </c>
      <c r="B172" s="30"/>
      <c r="C172" s="30"/>
      <c r="D172" s="30"/>
      <c r="E172" s="30"/>
      <c r="F172" s="30"/>
      <c r="G172" s="30"/>
      <c r="H172" s="30"/>
      <c r="I172" s="28"/>
      <c r="J172" s="29"/>
    </row>
    <row r="173" spans="1:10" ht="12.75">
      <c r="A173" s="31"/>
      <c r="B173" s="31"/>
      <c r="C173" s="32"/>
      <c r="D173" s="32"/>
      <c r="E173" s="32"/>
      <c r="F173" s="32"/>
      <c r="G173" s="32"/>
      <c r="H173" s="32"/>
      <c r="I173" s="33"/>
      <c r="J173" s="33"/>
    </row>
    <row r="174" spans="1:10" ht="12.75">
      <c r="A174" s="29"/>
      <c r="B174" s="34"/>
      <c r="C174" s="27"/>
      <c r="D174" s="27" t="s">
        <v>245</v>
      </c>
      <c r="E174" s="27" t="s">
        <v>246</v>
      </c>
      <c r="F174" s="27" t="s">
        <v>247</v>
      </c>
      <c r="G174" s="27" t="s">
        <v>248</v>
      </c>
      <c r="H174" s="27" t="s">
        <v>249</v>
      </c>
      <c r="I174" s="27" t="s">
        <v>250</v>
      </c>
      <c r="J174" s="27" t="s">
        <v>251</v>
      </c>
    </row>
    <row r="175" spans="1:10" ht="12.75">
      <c r="A175" s="29"/>
      <c r="B175" s="34"/>
      <c r="C175" s="27" t="s">
        <v>252</v>
      </c>
      <c r="D175" s="27" t="s">
        <v>432</v>
      </c>
      <c r="E175" s="27" t="s">
        <v>418</v>
      </c>
      <c r="F175" s="27" t="s">
        <v>415</v>
      </c>
      <c r="G175" s="27" t="s">
        <v>432</v>
      </c>
      <c r="H175" s="27"/>
      <c r="I175" s="27" t="s">
        <v>404</v>
      </c>
      <c r="J175" s="30">
        <v>4</v>
      </c>
    </row>
    <row r="176" spans="1:10" ht="12.75">
      <c r="A176" s="29"/>
      <c r="B176" s="34"/>
      <c r="C176" s="27" t="s">
        <v>254</v>
      </c>
      <c r="D176" s="27"/>
      <c r="E176" s="27"/>
      <c r="F176" s="27"/>
      <c r="G176" s="27"/>
      <c r="H176" s="27"/>
      <c r="I176" s="27"/>
      <c r="J176" s="30">
        <v>3</v>
      </c>
    </row>
    <row r="177" spans="1:10" ht="12.75">
      <c r="A177" s="29"/>
      <c r="B177" s="34"/>
      <c r="C177" s="27" t="s">
        <v>256</v>
      </c>
      <c r="D177" s="27"/>
      <c r="E177" s="27"/>
      <c r="F177" s="27"/>
      <c r="G177" s="27"/>
      <c r="H177" s="27"/>
      <c r="I177" s="27"/>
      <c r="J177" s="30">
        <v>2</v>
      </c>
    </row>
    <row r="178" spans="1:10" ht="12.75">
      <c r="A178" s="29"/>
      <c r="B178" s="34"/>
      <c r="C178" s="27" t="s">
        <v>257</v>
      </c>
      <c r="D178" s="27" t="s">
        <v>432</v>
      </c>
      <c r="E178" s="27" t="s">
        <v>401</v>
      </c>
      <c r="F178" s="27" t="s">
        <v>400</v>
      </c>
      <c r="G178" s="27"/>
      <c r="H178" s="27"/>
      <c r="I178" s="27" t="s">
        <v>368</v>
      </c>
      <c r="J178" s="30">
        <v>4</v>
      </c>
    </row>
    <row r="179" spans="1:10" ht="12.75">
      <c r="A179" s="29"/>
      <c r="B179" s="34"/>
      <c r="C179" s="27" t="s">
        <v>260</v>
      </c>
      <c r="D179" s="27" t="s">
        <v>400</v>
      </c>
      <c r="E179" s="27" t="s">
        <v>458</v>
      </c>
      <c r="F179" s="27" t="s">
        <v>400</v>
      </c>
      <c r="G179" s="27" t="s">
        <v>459</v>
      </c>
      <c r="H179" s="27" t="s">
        <v>400</v>
      </c>
      <c r="I179" s="27" t="s">
        <v>403</v>
      </c>
      <c r="J179" s="30">
        <v>3</v>
      </c>
    </row>
    <row r="180" spans="1:10" ht="12.75">
      <c r="A180" s="29"/>
      <c r="B180" s="34"/>
      <c r="C180" s="27" t="s">
        <v>261</v>
      </c>
      <c r="D180" s="27"/>
      <c r="E180" s="27"/>
      <c r="F180" s="27"/>
      <c r="G180" s="27"/>
      <c r="H180" s="27"/>
      <c r="I180" s="27"/>
      <c r="J180" s="30">
        <v>1</v>
      </c>
    </row>
    <row r="202" spans="1:10" ht="12.75">
      <c r="A202" s="27"/>
      <c r="B202" s="27" t="s">
        <v>239</v>
      </c>
      <c r="C202" s="27" t="s">
        <v>451</v>
      </c>
      <c r="D202" s="27" t="s">
        <v>54</v>
      </c>
      <c r="E202" s="27" t="s">
        <v>241</v>
      </c>
      <c r="F202" s="27" t="s">
        <v>242</v>
      </c>
      <c r="G202" s="27" t="s">
        <v>243</v>
      </c>
      <c r="H202" s="27" t="s">
        <v>244</v>
      </c>
      <c r="I202" s="28"/>
      <c r="J202" s="29"/>
    </row>
    <row r="203" spans="1:10" ht="12.75">
      <c r="A203" s="30">
        <v>1</v>
      </c>
      <c r="B203" s="30">
        <v>1676</v>
      </c>
      <c r="C203" s="30" t="s">
        <v>23</v>
      </c>
      <c r="D203" s="30" t="s">
        <v>149</v>
      </c>
      <c r="E203" s="30">
        <v>1</v>
      </c>
      <c r="F203" s="329" t="s">
        <v>659</v>
      </c>
      <c r="G203" s="30"/>
      <c r="H203" s="30">
        <v>1</v>
      </c>
      <c r="I203" s="28"/>
      <c r="J203" s="29"/>
    </row>
    <row r="204" spans="1:10" ht="12.75">
      <c r="A204" s="30">
        <v>2</v>
      </c>
      <c r="B204" s="30">
        <v>1634</v>
      </c>
      <c r="C204" s="30" t="s">
        <v>122</v>
      </c>
      <c r="D204" s="30" t="s">
        <v>121</v>
      </c>
      <c r="E204" s="30">
        <v>1</v>
      </c>
      <c r="F204" s="30" t="s">
        <v>660</v>
      </c>
      <c r="G204" s="30"/>
      <c r="H204" s="30">
        <v>2</v>
      </c>
      <c r="I204" s="28"/>
      <c r="J204" s="29"/>
    </row>
    <row r="205" spans="1:10" ht="12.75">
      <c r="A205" s="30">
        <v>3</v>
      </c>
      <c r="B205" s="30">
        <v>1534</v>
      </c>
      <c r="C205" s="30" t="s">
        <v>661</v>
      </c>
      <c r="D205" s="30" t="s">
        <v>91</v>
      </c>
      <c r="E205" s="30">
        <v>1</v>
      </c>
      <c r="F205" s="30" t="s">
        <v>662</v>
      </c>
      <c r="G205" s="30"/>
      <c r="H205" s="30">
        <v>3</v>
      </c>
      <c r="I205" s="28"/>
      <c r="J205" s="29"/>
    </row>
    <row r="206" spans="1:10" ht="12.75">
      <c r="A206" s="30">
        <v>4</v>
      </c>
      <c r="B206" s="30"/>
      <c r="C206" s="30"/>
      <c r="D206" s="30"/>
      <c r="E206" s="30"/>
      <c r="F206" s="30"/>
      <c r="G206" s="30"/>
      <c r="H206" s="30"/>
      <c r="I206" s="28"/>
      <c r="J206" s="29"/>
    </row>
    <row r="207" spans="1:10" ht="12.75">
      <c r="A207" s="31"/>
      <c r="B207" s="31"/>
      <c r="C207" s="32"/>
      <c r="D207" s="32"/>
      <c r="E207" s="32"/>
      <c r="F207" s="32"/>
      <c r="G207" s="32"/>
      <c r="H207" s="32"/>
      <c r="I207" s="33"/>
      <c r="J207" s="33"/>
    </row>
    <row r="208" spans="1:10" ht="12.75">
      <c r="A208" s="29"/>
      <c r="B208" s="34"/>
      <c r="C208" s="27"/>
      <c r="D208" s="27" t="s">
        <v>245</v>
      </c>
      <c r="E208" s="27" t="s">
        <v>246</v>
      </c>
      <c r="F208" s="27" t="s">
        <v>247</v>
      </c>
      <c r="G208" s="27" t="s">
        <v>248</v>
      </c>
      <c r="H208" s="27" t="s">
        <v>249</v>
      </c>
      <c r="I208" s="27" t="s">
        <v>250</v>
      </c>
      <c r="J208" s="27" t="s">
        <v>251</v>
      </c>
    </row>
    <row r="209" spans="1:10" ht="12.75">
      <c r="A209" s="29"/>
      <c r="B209" s="34"/>
      <c r="C209" s="27" t="s">
        <v>252</v>
      </c>
      <c r="D209" s="27" t="s">
        <v>401</v>
      </c>
      <c r="E209" s="27" t="s">
        <v>399</v>
      </c>
      <c r="F209" s="27" t="s">
        <v>444</v>
      </c>
      <c r="G209" s="27"/>
      <c r="H209" s="27"/>
      <c r="I209" s="27" t="s">
        <v>368</v>
      </c>
      <c r="J209" s="30">
        <v>4</v>
      </c>
    </row>
    <row r="210" spans="1:10" ht="12.75">
      <c r="A210" s="29"/>
      <c r="B210" s="34"/>
      <c r="C210" s="27" t="s">
        <v>254</v>
      </c>
      <c r="D210" s="27"/>
      <c r="E210" s="27"/>
      <c r="F210" s="27"/>
      <c r="G210" s="27"/>
      <c r="H210" s="27"/>
      <c r="I210" s="27"/>
      <c r="J210" s="30">
        <v>3</v>
      </c>
    </row>
    <row r="211" spans="1:10" ht="12.75">
      <c r="A211" s="29"/>
      <c r="B211" s="34"/>
      <c r="C211" s="27" t="s">
        <v>256</v>
      </c>
      <c r="D211" s="27"/>
      <c r="E211" s="27"/>
      <c r="F211" s="27"/>
      <c r="G211" s="27"/>
      <c r="H211" s="27"/>
      <c r="I211" s="27"/>
      <c r="J211" s="30">
        <v>2</v>
      </c>
    </row>
    <row r="212" spans="1:10" ht="12.75">
      <c r="A212" s="29"/>
      <c r="B212" s="34"/>
      <c r="C212" s="27" t="s">
        <v>257</v>
      </c>
      <c r="D212" s="27" t="s">
        <v>412</v>
      </c>
      <c r="E212" s="27" t="s">
        <v>425</v>
      </c>
      <c r="F212" s="27" t="s">
        <v>400</v>
      </c>
      <c r="G212" s="27" t="s">
        <v>412</v>
      </c>
      <c r="H212" s="27"/>
      <c r="I212" s="27" t="s">
        <v>252</v>
      </c>
      <c r="J212" s="30">
        <v>4</v>
      </c>
    </row>
    <row r="213" spans="1:10" ht="12.75">
      <c r="A213" s="29"/>
      <c r="B213" s="34"/>
      <c r="C213" s="27" t="s">
        <v>260</v>
      </c>
      <c r="D213" s="27" t="s">
        <v>426</v>
      </c>
      <c r="E213" s="27" t="s">
        <v>401</v>
      </c>
      <c r="F213" s="27" t="s">
        <v>415</v>
      </c>
      <c r="G213" s="27" t="s">
        <v>441</v>
      </c>
      <c r="H213" s="27"/>
      <c r="I213" s="27" t="s">
        <v>252</v>
      </c>
      <c r="J213" s="30">
        <v>3</v>
      </c>
    </row>
    <row r="214" spans="1:10" ht="12.75">
      <c r="A214" s="29"/>
      <c r="B214" s="34"/>
      <c r="C214" s="27" t="s">
        <v>261</v>
      </c>
      <c r="D214" s="27"/>
      <c r="E214" s="27"/>
      <c r="F214" s="27"/>
      <c r="G214" s="27"/>
      <c r="H214" s="27"/>
      <c r="I214" s="27"/>
      <c r="J214" s="30">
        <v>1</v>
      </c>
    </row>
    <row r="234" spans="1:10" ht="12.75">
      <c r="A234" s="27"/>
      <c r="B234" s="27" t="s">
        <v>239</v>
      </c>
      <c r="C234" s="27" t="s">
        <v>460</v>
      </c>
      <c r="D234" s="27" t="s">
        <v>54</v>
      </c>
      <c r="E234" s="27" t="s">
        <v>241</v>
      </c>
      <c r="F234" s="27" t="s">
        <v>242</v>
      </c>
      <c r="G234" s="27" t="s">
        <v>243</v>
      </c>
      <c r="H234" s="27" t="s">
        <v>244</v>
      </c>
      <c r="I234" s="28"/>
      <c r="J234" s="29"/>
    </row>
    <row r="235" spans="1:10" ht="12.75">
      <c r="A235" s="30">
        <v>1</v>
      </c>
      <c r="B235" s="30">
        <v>1675</v>
      </c>
      <c r="C235" s="30" t="s">
        <v>147</v>
      </c>
      <c r="D235" s="30" t="s">
        <v>22</v>
      </c>
      <c r="E235" s="30">
        <v>2</v>
      </c>
      <c r="F235" s="30"/>
      <c r="G235" s="30"/>
      <c r="H235" s="30">
        <v>1</v>
      </c>
      <c r="I235" s="28"/>
      <c r="J235" s="29"/>
    </row>
    <row r="236" spans="1:10" ht="12.75">
      <c r="A236" s="30">
        <v>2</v>
      </c>
      <c r="B236" s="30">
        <v>1604</v>
      </c>
      <c r="C236" s="30" t="s">
        <v>123</v>
      </c>
      <c r="D236" s="30" t="s">
        <v>111</v>
      </c>
      <c r="E236" s="30">
        <v>1</v>
      </c>
      <c r="F236" s="30"/>
      <c r="G236" s="30"/>
      <c r="H236" s="30">
        <v>2</v>
      </c>
      <c r="I236" s="28"/>
      <c r="J236" s="29"/>
    </row>
    <row r="237" spans="1:10" ht="12.75">
      <c r="A237" s="30">
        <v>3</v>
      </c>
      <c r="B237" s="30">
        <v>1538</v>
      </c>
      <c r="C237" s="30" t="s">
        <v>99</v>
      </c>
      <c r="D237" s="30" t="s">
        <v>100</v>
      </c>
      <c r="E237" s="30">
        <v>0</v>
      </c>
      <c r="F237" s="30"/>
      <c r="G237" s="30"/>
      <c r="H237" s="30">
        <v>3</v>
      </c>
      <c r="I237" s="28"/>
      <c r="J237" s="29"/>
    </row>
    <row r="238" spans="1:10" ht="12.75">
      <c r="A238" s="30">
        <v>4</v>
      </c>
      <c r="B238" s="30"/>
      <c r="C238" s="30"/>
      <c r="D238" s="30"/>
      <c r="E238" s="30"/>
      <c r="F238" s="30"/>
      <c r="G238" s="30"/>
      <c r="H238" s="30"/>
      <c r="I238" s="28"/>
      <c r="J238" s="29"/>
    </row>
    <row r="239" spans="1:10" ht="12.75">
      <c r="A239" s="31"/>
      <c r="B239" s="31"/>
      <c r="C239" s="32"/>
      <c r="D239" s="32"/>
      <c r="E239" s="32"/>
      <c r="F239" s="32"/>
      <c r="G239" s="32"/>
      <c r="H239" s="32"/>
      <c r="I239" s="33"/>
      <c r="J239" s="33"/>
    </row>
    <row r="240" spans="1:10" ht="12.75">
      <c r="A240" s="29"/>
      <c r="B240" s="34"/>
      <c r="C240" s="27"/>
      <c r="D240" s="27" t="s">
        <v>245</v>
      </c>
      <c r="E240" s="27" t="s">
        <v>246</v>
      </c>
      <c r="F240" s="27" t="s">
        <v>247</v>
      </c>
      <c r="G240" s="27" t="s">
        <v>248</v>
      </c>
      <c r="H240" s="27" t="s">
        <v>249</v>
      </c>
      <c r="I240" s="27" t="s">
        <v>250</v>
      </c>
      <c r="J240" s="27" t="s">
        <v>251</v>
      </c>
    </row>
    <row r="241" spans="1:10" ht="12.75">
      <c r="A241" s="29"/>
      <c r="B241" s="34"/>
      <c r="C241" s="27" t="s">
        <v>252</v>
      </c>
      <c r="D241" s="27" t="s">
        <v>415</v>
      </c>
      <c r="E241" s="27" t="s">
        <v>399</v>
      </c>
      <c r="F241" s="27" t="s">
        <v>444</v>
      </c>
      <c r="G241" s="27" t="s">
        <v>399</v>
      </c>
      <c r="H241" s="27"/>
      <c r="I241" s="27" t="s">
        <v>404</v>
      </c>
      <c r="J241" s="30">
        <v>4</v>
      </c>
    </row>
    <row r="242" spans="1:10" ht="12.75">
      <c r="A242" s="29"/>
      <c r="B242" s="34"/>
      <c r="C242" s="27" t="s">
        <v>254</v>
      </c>
      <c r="D242" s="27"/>
      <c r="E242" s="27"/>
      <c r="F242" s="27"/>
      <c r="G242" s="27"/>
      <c r="H242" s="27"/>
      <c r="I242" s="27"/>
      <c r="J242" s="30">
        <v>3</v>
      </c>
    </row>
    <row r="243" spans="1:10" ht="12.75">
      <c r="A243" s="29"/>
      <c r="B243" s="34"/>
      <c r="C243" s="27" t="s">
        <v>256</v>
      </c>
      <c r="D243" s="27"/>
      <c r="E243" s="27"/>
      <c r="F243" s="27"/>
      <c r="G243" s="27"/>
      <c r="H243" s="27"/>
      <c r="I243" s="27"/>
      <c r="J243" s="30">
        <v>2</v>
      </c>
    </row>
    <row r="244" spans="1:10" ht="12.75">
      <c r="A244" s="29"/>
      <c r="B244" s="34"/>
      <c r="C244" s="27" t="s">
        <v>257</v>
      </c>
      <c r="D244" s="27" t="s">
        <v>444</v>
      </c>
      <c r="E244" s="27" t="s">
        <v>432</v>
      </c>
      <c r="F244" s="27" t="s">
        <v>401</v>
      </c>
      <c r="G244" s="27"/>
      <c r="H244" s="27"/>
      <c r="I244" s="27" t="s">
        <v>368</v>
      </c>
      <c r="J244" s="30">
        <v>4</v>
      </c>
    </row>
    <row r="245" spans="1:10" ht="12.75">
      <c r="A245" s="29"/>
      <c r="B245" s="34"/>
      <c r="C245" s="27" t="s">
        <v>260</v>
      </c>
      <c r="D245" s="27" t="s">
        <v>424</v>
      </c>
      <c r="E245" s="27" t="s">
        <v>399</v>
      </c>
      <c r="F245" s="27" t="s">
        <v>402</v>
      </c>
      <c r="G245" s="27" t="s">
        <v>414</v>
      </c>
      <c r="H245" s="27"/>
      <c r="I245" s="27" t="s">
        <v>404</v>
      </c>
      <c r="J245" s="30">
        <v>3</v>
      </c>
    </row>
    <row r="246" spans="1:10" ht="12.75">
      <c r="A246" s="29"/>
      <c r="B246" s="34"/>
      <c r="C246" s="27" t="s">
        <v>261</v>
      </c>
      <c r="D246" s="27"/>
      <c r="E246" s="27"/>
      <c r="F246" s="27"/>
      <c r="G246" s="27"/>
      <c r="H246" s="27"/>
      <c r="I246" s="27"/>
      <c r="J246" s="30">
        <v>1</v>
      </c>
    </row>
    <row r="266" spans="1:10" ht="12.75">
      <c r="A266" s="27"/>
      <c r="B266" s="27" t="s">
        <v>239</v>
      </c>
      <c r="C266" s="27" t="s">
        <v>566</v>
      </c>
      <c r="D266" s="27" t="s">
        <v>54</v>
      </c>
      <c r="E266" s="27" t="s">
        <v>241</v>
      </c>
      <c r="F266" s="27" t="s">
        <v>242</v>
      </c>
      <c r="G266" s="27" t="s">
        <v>243</v>
      </c>
      <c r="H266" s="27" t="s">
        <v>244</v>
      </c>
      <c r="I266" s="28"/>
      <c r="J266" s="29"/>
    </row>
    <row r="267" spans="1:10" ht="12.75">
      <c r="A267" s="30">
        <v>1</v>
      </c>
      <c r="B267" s="30">
        <v>1672</v>
      </c>
      <c r="C267" s="30" t="s">
        <v>144</v>
      </c>
      <c r="D267" s="30" t="s">
        <v>145</v>
      </c>
      <c r="E267" s="30">
        <v>3</v>
      </c>
      <c r="F267" s="30"/>
      <c r="G267" s="30"/>
      <c r="H267" s="30">
        <v>1</v>
      </c>
      <c r="I267" s="28"/>
      <c r="J267" s="29"/>
    </row>
    <row r="268" spans="1:10" ht="12.75">
      <c r="A268" s="30">
        <v>2</v>
      </c>
      <c r="B268" s="30">
        <v>1617</v>
      </c>
      <c r="C268" s="30" t="s">
        <v>127</v>
      </c>
      <c r="D268" s="30" t="s">
        <v>128</v>
      </c>
      <c r="E268" s="30">
        <v>2</v>
      </c>
      <c r="F268" s="30"/>
      <c r="G268" s="30"/>
      <c r="H268" s="30">
        <v>2</v>
      </c>
      <c r="I268" s="28"/>
      <c r="J268" s="29"/>
    </row>
    <row r="269" spans="1:10" ht="12.75">
      <c r="A269" s="30">
        <v>3</v>
      </c>
      <c r="B269" s="30">
        <v>1519</v>
      </c>
      <c r="C269" s="30" t="s">
        <v>86</v>
      </c>
      <c r="D269" s="30" t="s">
        <v>3</v>
      </c>
      <c r="E269" s="30">
        <v>1</v>
      </c>
      <c r="F269" s="30"/>
      <c r="G269" s="30"/>
      <c r="H269" s="30">
        <v>3</v>
      </c>
      <c r="I269" s="28"/>
      <c r="J269" s="29"/>
    </row>
    <row r="270" spans="1:10" ht="12.75">
      <c r="A270" s="30">
        <v>4</v>
      </c>
      <c r="B270" s="30">
        <v>1074</v>
      </c>
      <c r="C270" s="30" t="s">
        <v>62</v>
      </c>
      <c r="D270" s="30" t="s">
        <v>20</v>
      </c>
      <c r="E270" s="30">
        <v>0</v>
      </c>
      <c r="F270" s="30"/>
      <c r="G270" s="30"/>
      <c r="H270" s="30">
        <v>4</v>
      </c>
      <c r="I270" s="28"/>
      <c r="J270" s="29"/>
    </row>
    <row r="271" spans="1:10" ht="12.75">
      <c r="A271" s="31"/>
      <c r="B271" s="31"/>
      <c r="C271" s="32"/>
      <c r="D271" s="32"/>
      <c r="E271" s="32"/>
      <c r="F271" s="32"/>
      <c r="G271" s="32"/>
      <c r="H271" s="32"/>
      <c r="I271" s="33"/>
      <c r="J271" s="33"/>
    </row>
    <row r="272" spans="1:10" ht="12.75">
      <c r="A272" s="29"/>
      <c r="B272" s="34"/>
      <c r="C272" s="27"/>
      <c r="D272" s="27" t="s">
        <v>245</v>
      </c>
      <c r="E272" s="27" t="s">
        <v>246</v>
      </c>
      <c r="F272" s="27" t="s">
        <v>247</v>
      </c>
      <c r="G272" s="27" t="s">
        <v>248</v>
      </c>
      <c r="H272" s="27" t="s">
        <v>249</v>
      </c>
      <c r="I272" s="27" t="s">
        <v>250</v>
      </c>
      <c r="J272" s="27" t="s">
        <v>251</v>
      </c>
    </row>
    <row r="273" spans="1:10" ht="12.75">
      <c r="A273" s="29"/>
      <c r="B273" s="34"/>
      <c r="C273" s="27" t="s">
        <v>252</v>
      </c>
      <c r="D273" s="27" t="s">
        <v>416</v>
      </c>
      <c r="E273" s="27" t="s">
        <v>402</v>
      </c>
      <c r="F273" s="27" t="s">
        <v>400</v>
      </c>
      <c r="G273" s="27" t="s">
        <v>399</v>
      </c>
      <c r="H273" s="27"/>
      <c r="I273" s="27" t="s">
        <v>404</v>
      </c>
      <c r="J273" s="30">
        <v>4</v>
      </c>
    </row>
    <row r="274" spans="1:10" ht="12.75">
      <c r="A274" s="29"/>
      <c r="B274" s="34"/>
      <c r="C274" s="27" t="s">
        <v>254</v>
      </c>
      <c r="D274" s="27" t="s">
        <v>414</v>
      </c>
      <c r="E274" s="27" t="s">
        <v>418</v>
      </c>
      <c r="F274" s="27" t="s">
        <v>414</v>
      </c>
      <c r="G274" s="27"/>
      <c r="H274" s="27"/>
      <c r="I274" s="27" t="s">
        <v>368</v>
      </c>
      <c r="J274" s="30">
        <v>3</v>
      </c>
    </row>
    <row r="275" spans="1:10" ht="12.75">
      <c r="A275" s="29"/>
      <c r="B275" s="34"/>
      <c r="C275" s="27" t="s">
        <v>256</v>
      </c>
      <c r="D275" s="27" t="s">
        <v>418</v>
      </c>
      <c r="E275" s="27" t="s">
        <v>418</v>
      </c>
      <c r="F275" s="27" t="s">
        <v>432</v>
      </c>
      <c r="G275" s="27"/>
      <c r="H275" s="27"/>
      <c r="I275" s="27" t="s">
        <v>368</v>
      </c>
      <c r="J275" s="30">
        <v>2</v>
      </c>
    </row>
    <row r="276" spans="1:10" ht="12.75">
      <c r="A276" s="29"/>
      <c r="B276" s="34"/>
      <c r="C276" s="27" t="s">
        <v>257</v>
      </c>
      <c r="D276" s="27" t="s">
        <v>418</v>
      </c>
      <c r="E276" s="27" t="s">
        <v>417</v>
      </c>
      <c r="F276" s="27" t="s">
        <v>412</v>
      </c>
      <c r="G276" s="27" t="s">
        <v>400</v>
      </c>
      <c r="H276" s="27" t="s">
        <v>414</v>
      </c>
      <c r="I276" s="27" t="s">
        <v>403</v>
      </c>
      <c r="J276" s="30">
        <v>4</v>
      </c>
    </row>
    <row r="277" spans="1:10" ht="12.75">
      <c r="A277" s="29"/>
      <c r="B277" s="34"/>
      <c r="C277" s="27" t="s">
        <v>260</v>
      </c>
      <c r="D277" s="27" t="s">
        <v>399</v>
      </c>
      <c r="E277" s="27" t="s">
        <v>399</v>
      </c>
      <c r="F277" s="27" t="s">
        <v>401</v>
      </c>
      <c r="G277" s="27"/>
      <c r="H277" s="27"/>
      <c r="I277" s="27" t="s">
        <v>368</v>
      </c>
      <c r="J277" s="30">
        <v>3</v>
      </c>
    </row>
    <row r="278" spans="1:10" ht="12.75">
      <c r="A278" s="29"/>
      <c r="B278" s="34"/>
      <c r="C278" s="27" t="s">
        <v>261</v>
      </c>
      <c r="D278" s="27" t="s">
        <v>418</v>
      </c>
      <c r="E278" s="27" t="s">
        <v>402</v>
      </c>
      <c r="F278" s="27" t="s">
        <v>400</v>
      </c>
      <c r="G278" s="27" t="s">
        <v>401</v>
      </c>
      <c r="H278" s="27"/>
      <c r="I278" s="27" t="s">
        <v>404</v>
      </c>
      <c r="J278" s="30">
        <v>1</v>
      </c>
    </row>
    <row r="279" spans="1:10" ht="12.75">
      <c r="A279" s="29"/>
      <c r="B279" s="29"/>
      <c r="C279" s="29"/>
      <c r="D279" s="29"/>
      <c r="E279" s="29"/>
      <c r="F279" s="29"/>
      <c r="G279" s="29"/>
      <c r="H279" s="29"/>
      <c r="I279" s="29"/>
      <c r="J279" s="35"/>
    </row>
    <row r="280" spans="1:10" ht="12.75">
      <c r="A280" s="29"/>
      <c r="B280" s="29"/>
      <c r="C280" s="29"/>
      <c r="D280" s="29"/>
      <c r="E280" s="29"/>
      <c r="F280" s="29"/>
      <c r="G280" s="29"/>
      <c r="H280" s="29"/>
      <c r="I280" s="29"/>
      <c r="J280" s="35"/>
    </row>
    <row r="281" spans="1:10" ht="12.75">
      <c r="A281" s="29"/>
      <c r="B281" s="29"/>
      <c r="C281" s="29"/>
      <c r="D281" s="29"/>
      <c r="E281" s="29"/>
      <c r="F281" s="29"/>
      <c r="G281" s="29"/>
      <c r="H281" s="29"/>
      <c r="I281" s="29"/>
      <c r="J281" s="35"/>
    </row>
    <row r="282" spans="1:10" ht="12.75">
      <c r="A282" s="29"/>
      <c r="B282" s="29"/>
      <c r="C282" s="29"/>
      <c r="D282" s="29"/>
      <c r="E282" s="29"/>
      <c r="F282" s="29"/>
      <c r="G282" s="29"/>
      <c r="H282" s="29"/>
      <c r="I282" s="29"/>
      <c r="J282" s="35"/>
    </row>
    <row r="283" spans="1:10" ht="12.75">
      <c r="A283" s="29"/>
      <c r="B283" s="29"/>
      <c r="C283" s="29"/>
      <c r="D283" s="29"/>
      <c r="E283" s="29"/>
      <c r="F283" s="29"/>
      <c r="G283" s="29"/>
      <c r="H283" s="29"/>
      <c r="I283" s="29"/>
      <c r="J283" s="35"/>
    </row>
    <row r="295" ht="12.75">
      <c r="B295" t="s">
        <v>663</v>
      </c>
    </row>
    <row r="297" spans="1:10" ht="12.75">
      <c r="A297" s="27"/>
      <c r="B297" s="27" t="s">
        <v>239</v>
      </c>
      <c r="C297" s="27" t="s">
        <v>570</v>
      </c>
      <c r="D297" s="27" t="s">
        <v>54</v>
      </c>
      <c r="E297" s="27" t="s">
        <v>241</v>
      </c>
      <c r="F297" s="27" t="s">
        <v>242</v>
      </c>
      <c r="G297" s="27" t="s">
        <v>243</v>
      </c>
      <c r="H297" s="27" t="s">
        <v>244</v>
      </c>
      <c r="I297" s="28"/>
      <c r="J297" s="29"/>
    </row>
    <row r="298" spans="1:10" ht="12.75">
      <c r="A298" s="30">
        <v>1</v>
      </c>
      <c r="B298" s="30">
        <v>1671</v>
      </c>
      <c r="C298" s="30" t="s">
        <v>109</v>
      </c>
      <c r="D298" s="30" t="s">
        <v>9</v>
      </c>
      <c r="E298" s="30">
        <v>3</v>
      </c>
      <c r="F298" s="30"/>
      <c r="G298" s="30"/>
      <c r="H298" s="30">
        <v>1</v>
      </c>
      <c r="I298" s="28"/>
      <c r="J298" s="29"/>
    </row>
    <row r="299" spans="1:10" ht="12.75">
      <c r="A299" s="30">
        <v>2</v>
      </c>
      <c r="B299" s="30">
        <v>1616</v>
      </c>
      <c r="C299" s="30" t="s">
        <v>124</v>
      </c>
      <c r="D299" s="30" t="s">
        <v>111</v>
      </c>
      <c r="E299" s="30">
        <v>2</v>
      </c>
      <c r="F299" s="30"/>
      <c r="G299" s="30"/>
      <c r="H299" s="30">
        <v>2</v>
      </c>
      <c r="I299" s="28"/>
      <c r="J299" s="29"/>
    </row>
    <row r="300" spans="1:10" ht="12.75">
      <c r="A300" s="30">
        <v>3</v>
      </c>
      <c r="B300" s="30">
        <v>1568</v>
      </c>
      <c r="C300" s="30" t="s">
        <v>87</v>
      </c>
      <c r="D300" s="30" t="s">
        <v>3</v>
      </c>
      <c r="E300" s="30">
        <v>1</v>
      </c>
      <c r="F300" s="30"/>
      <c r="G300" s="30"/>
      <c r="H300" s="30">
        <v>3</v>
      </c>
      <c r="I300" s="28"/>
      <c r="J300" s="29"/>
    </row>
    <row r="301" spans="1:10" ht="12.75">
      <c r="A301" s="30">
        <v>4</v>
      </c>
      <c r="B301" s="30">
        <v>1506</v>
      </c>
      <c r="C301" s="30" t="s">
        <v>81</v>
      </c>
      <c r="D301" s="30" t="s">
        <v>82</v>
      </c>
      <c r="E301" s="30">
        <v>0</v>
      </c>
      <c r="F301" s="30"/>
      <c r="G301" s="30"/>
      <c r="H301" s="30">
        <v>4</v>
      </c>
      <c r="I301" s="28"/>
      <c r="J301" s="29"/>
    </row>
    <row r="302" spans="1:10" ht="12.75">
      <c r="A302" s="31"/>
      <c r="B302" s="31"/>
      <c r="C302" s="32"/>
      <c r="D302" s="32"/>
      <c r="E302" s="32"/>
      <c r="F302" s="32"/>
      <c r="G302" s="32"/>
      <c r="H302" s="32"/>
      <c r="I302" s="33"/>
      <c r="J302" s="33"/>
    </row>
    <row r="303" spans="1:10" ht="12.75">
      <c r="A303" s="29"/>
      <c r="B303" s="34"/>
      <c r="C303" s="27"/>
      <c r="D303" s="27" t="s">
        <v>245</v>
      </c>
      <c r="E303" s="27" t="s">
        <v>246</v>
      </c>
      <c r="F303" s="27" t="s">
        <v>247</v>
      </c>
      <c r="G303" s="27" t="s">
        <v>248</v>
      </c>
      <c r="H303" s="27" t="s">
        <v>249</v>
      </c>
      <c r="I303" s="27" t="s">
        <v>250</v>
      </c>
      <c r="J303" s="27" t="s">
        <v>251</v>
      </c>
    </row>
    <row r="304" spans="1:10" ht="12.75">
      <c r="A304" s="29"/>
      <c r="B304" s="34"/>
      <c r="C304" s="27" t="s">
        <v>252</v>
      </c>
      <c r="D304" s="27" t="s">
        <v>426</v>
      </c>
      <c r="E304" s="27" t="s">
        <v>414</v>
      </c>
      <c r="F304" s="27" t="s">
        <v>444</v>
      </c>
      <c r="G304" s="27" t="s">
        <v>418</v>
      </c>
      <c r="H304" s="27"/>
      <c r="I304" s="27" t="s">
        <v>404</v>
      </c>
      <c r="J304" s="30">
        <v>4</v>
      </c>
    </row>
    <row r="305" spans="1:10" ht="12.75">
      <c r="A305" s="29"/>
      <c r="B305" s="34"/>
      <c r="C305" s="27" t="s">
        <v>254</v>
      </c>
      <c r="D305" s="27" t="s">
        <v>424</v>
      </c>
      <c r="E305" s="27" t="s">
        <v>444</v>
      </c>
      <c r="F305" s="27" t="s">
        <v>400</v>
      </c>
      <c r="G305" s="27"/>
      <c r="H305" s="27"/>
      <c r="I305" s="27" t="s">
        <v>368</v>
      </c>
      <c r="J305" s="30">
        <v>3</v>
      </c>
    </row>
    <row r="306" spans="1:10" ht="12.75">
      <c r="A306" s="29"/>
      <c r="B306" s="34"/>
      <c r="C306" s="27" t="s">
        <v>256</v>
      </c>
      <c r="D306" s="27" t="s">
        <v>416</v>
      </c>
      <c r="E306" s="27" t="s">
        <v>444</v>
      </c>
      <c r="F306" s="27" t="s">
        <v>414</v>
      </c>
      <c r="G306" s="27"/>
      <c r="H306" s="27"/>
      <c r="I306" s="27" t="s">
        <v>368</v>
      </c>
      <c r="J306" s="30">
        <v>2</v>
      </c>
    </row>
    <row r="307" spans="1:10" ht="12.75">
      <c r="A307" s="29"/>
      <c r="B307" s="34"/>
      <c r="C307" s="27" t="s">
        <v>257</v>
      </c>
      <c r="D307" s="27" t="s">
        <v>400</v>
      </c>
      <c r="E307" s="27" t="s">
        <v>412</v>
      </c>
      <c r="F307" s="27" t="s">
        <v>401</v>
      </c>
      <c r="G307" s="27" t="s">
        <v>399</v>
      </c>
      <c r="H307" s="27"/>
      <c r="I307" s="27" t="s">
        <v>404</v>
      </c>
      <c r="J307" s="30">
        <v>4</v>
      </c>
    </row>
    <row r="308" spans="1:10" ht="12.75">
      <c r="A308" s="29"/>
      <c r="B308" s="34"/>
      <c r="C308" s="27" t="s">
        <v>260</v>
      </c>
      <c r="D308" s="27" t="s">
        <v>425</v>
      </c>
      <c r="E308" s="27" t="s">
        <v>414</v>
      </c>
      <c r="F308" s="27" t="s">
        <v>413</v>
      </c>
      <c r="G308" s="27" t="s">
        <v>400</v>
      </c>
      <c r="H308" s="27" t="s">
        <v>400</v>
      </c>
      <c r="I308" s="27" t="s">
        <v>403</v>
      </c>
      <c r="J308" s="30">
        <v>3</v>
      </c>
    </row>
    <row r="309" spans="1:10" ht="12.75">
      <c r="A309" s="29"/>
      <c r="B309" s="34"/>
      <c r="C309" s="27" t="s">
        <v>261</v>
      </c>
      <c r="D309" s="27" t="s">
        <v>402</v>
      </c>
      <c r="E309" s="27" t="s">
        <v>425</v>
      </c>
      <c r="F309" s="27" t="s">
        <v>400</v>
      </c>
      <c r="G309" s="27" t="s">
        <v>418</v>
      </c>
      <c r="H309" s="27" t="s">
        <v>400</v>
      </c>
      <c r="I309" s="27" t="s">
        <v>403</v>
      </c>
      <c r="J309" s="30">
        <v>1</v>
      </c>
    </row>
    <row r="326" ht="12.75">
      <c r="B326" t="s">
        <v>664</v>
      </c>
    </row>
    <row r="328" spans="1:10" ht="12.75">
      <c r="A328" s="27"/>
      <c r="B328" s="27" t="s">
        <v>239</v>
      </c>
      <c r="C328" s="27" t="s">
        <v>572</v>
      </c>
      <c r="D328" s="27" t="s">
        <v>54</v>
      </c>
      <c r="E328" s="27" t="s">
        <v>241</v>
      </c>
      <c r="F328" s="27" t="s">
        <v>242</v>
      </c>
      <c r="G328" s="27" t="s">
        <v>243</v>
      </c>
      <c r="H328" s="27" t="s">
        <v>244</v>
      </c>
      <c r="I328" s="28"/>
      <c r="J328" s="29"/>
    </row>
    <row r="329" spans="1:10" ht="12.75">
      <c r="A329" s="30">
        <v>1</v>
      </c>
      <c r="B329" s="30">
        <v>1666</v>
      </c>
      <c r="C329" s="30" t="s">
        <v>101</v>
      </c>
      <c r="D329" s="30" t="s">
        <v>9</v>
      </c>
      <c r="E329" s="30">
        <v>1</v>
      </c>
      <c r="F329" s="30"/>
      <c r="G329" s="30"/>
      <c r="H329" s="30">
        <v>3</v>
      </c>
      <c r="I329" s="28"/>
      <c r="J329" s="29"/>
    </row>
    <row r="330" spans="1:10" ht="12.75">
      <c r="A330" s="30">
        <v>2</v>
      </c>
      <c r="B330" s="30">
        <v>1638</v>
      </c>
      <c r="C330" s="30" t="s">
        <v>18</v>
      </c>
      <c r="D330" s="30" t="s">
        <v>3</v>
      </c>
      <c r="E330" s="30">
        <v>3</v>
      </c>
      <c r="F330" s="30"/>
      <c r="G330" s="30"/>
      <c r="H330" s="30">
        <v>1</v>
      </c>
      <c r="I330" s="28"/>
      <c r="J330" s="29"/>
    </row>
    <row r="331" spans="1:10" ht="12.75">
      <c r="A331" s="30">
        <v>3</v>
      </c>
      <c r="B331" s="30">
        <v>1563</v>
      </c>
      <c r="C331" s="30" t="s">
        <v>110</v>
      </c>
      <c r="D331" s="30" t="s">
        <v>111</v>
      </c>
      <c r="E331" s="30">
        <v>0</v>
      </c>
      <c r="F331" s="30"/>
      <c r="G331" s="30"/>
      <c r="H331" s="30">
        <v>4</v>
      </c>
      <c r="I331" s="28"/>
      <c r="J331" s="29"/>
    </row>
    <row r="332" spans="1:10" ht="12.75">
      <c r="A332" s="30">
        <v>4</v>
      </c>
      <c r="B332" s="30">
        <v>1497</v>
      </c>
      <c r="C332" s="30" t="s">
        <v>73</v>
      </c>
      <c r="D332" s="30" t="s">
        <v>74</v>
      </c>
      <c r="E332" s="30">
        <v>2</v>
      </c>
      <c r="F332" s="30"/>
      <c r="G332" s="30"/>
      <c r="H332" s="30">
        <v>2</v>
      </c>
      <c r="I332" s="28"/>
      <c r="J332" s="29"/>
    </row>
    <row r="333" spans="1:10" ht="12.75">
      <c r="A333" s="31"/>
      <c r="B333" s="31"/>
      <c r="C333" s="32"/>
      <c r="D333" s="32"/>
      <c r="E333" s="32"/>
      <c r="F333" s="32"/>
      <c r="G333" s="32"/>
      <c r="H333" s="32"/>
      <c r="I333" s="33"/>
      <c r="J333" s="33"/>
    </row>
    <row r="334" spans="1:10" ht="12.75">
      <c r="A334" s="29"/>
      <c r="B334" s="34"/>
      <c r="C334" s="27"/>
      <c r="D334" s="27" t="s">
        <v>245</v>
      </c>
      <c r="E334" s="27" t="s">
        <v>246</v>
      </c>
      <c r="F334" s="27" t="s">
        <v>247</v>
      </c>
      <c r="G334" s="27" t="s">
        <v>248</v>
      </c>
      <c r="H334" s="27" t="s">
        <v>249</v>
      </c>
      <c r="I334" s="27" t="s">
        <v>250</v>
      </c>
      <c r="J334" s="27" t="s">
        <v>251</v>
      </c>
    </row>
    <row r="335" spans="1:10" ht="12.75">
      <c r="A335" s="29"/>
      <c r="B335" s="34"/>
      <c r="C335" s="27" t="s">
        <v>252</v>
      </c>
      <c r="D335" s="27" t="s">
        <v>401</v>
      </c>
      <c r="E335" s="27" t="s">
        <v>425</v>
      </c>
      <c r="F335" s="27" t="s">
        <v>432</v>
      </c>
      <c r="G335" s="27" t="s">
        <v>402</v>
      </c>
      <c r="H335" s="27" t="s">
        <v>399</v>
      </c>
      <c r="I335" s="27" t="s">
        <v>403</v>
      </c>
      <c r="J335" s="30">
        <v>4</v>
      </c>
    </row>
    <row r="336" spans="1:10" ht="12.75">
      <c r="A336" s="29"/>
      <c r="B336" s="34"/>
      <c r="C336" s="27" t="s">
        <v>254</v>
      </c>
      <c r="D336" s="27" t="s">
        <v>399</v>
      </c>
      <c r="E336" s="27" t="s">
        <v>415</v>
      </c>
      <c r="F336" s="27" t="s">
        <v>399</v>
      </c>
      <c r="G336" s="27" t="s">
        <v>432</v>
      </c>
      <c r="H336" s="27"/>
      <c r="I336" s="27" t="s">
        <v>404</v>
      </c>
      <c r="J336" s="30">
        <v>3</v>
      </c>
    </row>
    <row r="337" spans="1:10" ht="12.75">
      <c r="A337" s="29"/>
      <c r="B337" s="34"/>
      <c r="C337" s="27" t="s">
        <v>256</v>
      </c>
      <c r="D337" s="27" t="s">
        <v>419</v>
      </c>
      <c r="E337" s="27" t="s">
        <v>441</v>
      </c>
      <c r="F337" s="27" t="s">
        <v>450</v>
      </c>
      <c r="G337" s="27"/>
      <c r="H337" s="27"/>
      <c r="I337" s="27" t="s">
        <v>510</v>
      </c>
      <c r="J337" s="30">
        <v>2</v>
      </c>
    </row>
    <row r="338" spans="1:10" ht="12.75">
      <c r="A338" s="29"/>
      <c r="B338" s="34"/>
      <c r="C338" s="27" t="s">
        <v>257</v>
      </c>
      <c r="D338" s="27" t="s">
        <v>416</v>
      </c>
      <c r="E338" s="27" t="s">
        <v>442</v>
      </c>
      <c r="F338" s="27" t="s">
        <v>665</v>
      </c>
      <c r="G338" s="27"/>
      <c r="H338" s="27"/>
      <c r="I338" s="27" t="s">
        <v>368</v>
      </c>
      <c r="J338" s="30">
        <v>4</v>
      </c>
    </row>
    <row r="339" spans="1:10" ht="12.75">
      <c r="A339" s="29"/>
      <c r="B339" s="34"/>
      <c r="C339" s="27" t="s">
        <v>260</v>
      </c>
      <c r="D339" s="27" t="s">
        <v>441</v>
      </c>
      <c r="E339" s="27" t="s">
        <v>412</v>
      </c>
      <c r="F339" s="27" t="s">
        <v>441</v>
      </c>
      <c r="G339" s="27"/>
      <c r="H339" s="27"/>
      <c r="I339" s="27" t="s">
        <v>510</v>
      </c>
      <c r="J339" s="30">
        <v>3</v>
      </c>
    </row>
    <row r="340" spans="1:10" ht="12.75">
      <c r="A340" s="29"/>
      <c r="B340" s="34"/>
      <c r="C340" s="27" t="s">
        <v>261</v>
      </c>
      <c r="D340" s="27" t="s">
        <v>425</v>
      </c>
      <c r="E340" s="27" t="s">
        <v>441</v>
      </c>
      <c r="F340" s="27" t="s">
        <v>402</v>
      </c>
      <c r="G340" s="27"/>
      <c r="H340" s="27"/>
      <c r="I340" s="27" t="s">
        <v>510</v>
      </c>
      <c r="J340" s="30">
        <v>1</v>
      </c>
    </row>
    <row r="357" ht="12.75">
      <c r="B357" t="s">
        <v>666</v>
      </c>
    </row>
    <row r="359" spans="1:10" ht="12.75">
      <c r="A359" s="27"/>
      <c r="B359" s="27" t="s">
        <v>239</v>
      </c>
      <c r="C359" s="27" t="s">
        <v>576</v>
      </c>
      <c r="D359" s="27" t="s">
        <v>54</v>
      </c>
      <c r="E359" s="27" t="s">
        <v>241</v>
      </c>
      <c r="F359" s="27" t="s">
        <v>242</v>
      </c>
      <c r="G359" s="27" t="s">
        <v>243</v>
      </c>
      <c r="H359" s="27" t="s">
        <v>244</v>
      </c>
      <c r="I359" s="28"/>
      <c r="J359" s="29"/>
    </row>
    <row r="360" spans="1:10" ht="12.75">
      <c r="A360" s="30">
        <v>1</v>
      </c>
      <c r="B360" s="30">
        <v>1661</v>
      </c>
      <c r="C360" s="30" t="s">
        <v>80</v>
      </c>
      <c r="D360" s="30" t="s">
        <v>79</v>
      </c>
      <c r="E360" s="30">
        <v>1</v>
      </c>
      <c r="F360" s="30"/>
      <c r="G360" s="30"/>
      <c r="H360" s="30">
        <v>3</v>
      </c>
      <c r="I360" s="28"/>
      <c r="J360" s="29"/>
    </row>
    <row r="361" spans="1:10" ht="12.75">
      <c r="A361" s="30">
        <v>2</v>
      </c>
      <c r="B361" s="30">
        <v>1603</v>
      </c>
      <c r="C361" s="30" t="s">
        <v>117</v>
      </c>
      <c r="D361" s="30" t="s">
        <v>118</v>
      </c>
      <c r="E361" s="30">
        <v>2</v>
      </c>
      <c r="F361" s="30"/>
      <c r="G361" s="30"/>
      <c r="H361" s="30">
        <v>2</v>
      </c>
      <c r="I361" s="28"/>
      <c r="J361" s="29"/>
    </row>
    <row r="362" spans="1:10" ht="12.75">
      <c r="A362" s="30">
        <v>3</v>
      </c>
      <c r="B362" s="30">
        <v>1506</v>
      </c>
      <c r="C362" s="30" t="s">
        <v>19</v>
      </c>
      <c r="D362" s="30" t="s">
        <v>20</v>
      </c>
      <c r="E362" s="30">
        <v>3</v>
      </c>
      <c r="F362" s="30"/>
      <c r="G362" s="30"/>
      <c r="H362" s="30">
        <v>1</v>
      </c>
      <c r="I362" s="28"/>
      <c r="J362" s="29"/>
    </row>
    <row r="363" spans="1:10" ht="12.75">
      <c r="A363" s="30">
        <v>4</v>
      </c>
      <c r="B363" s="30">
        <v>1464</v>
      </c>
      <c r="C363" s="30" t="s">
        <v>71</v>
      </c>
      <c r="D363" s="30" t="s">
        <v>5</v>
      </c>
      <c r="E363" s="30">
        <v>0</v>
      </c>
      <c r="F363" s="30"/>
      <c r="G363" s="30"/>
      <c r="H363" s="30">
        <v>4</v>
      </c>
      <c r="I363" s="28"/>
      <c r="J363" s="29"/>
    </row>
    <row r="364" spans="1:10" ht="12.75">
      <c r="A364" s="31"/>
      <c r="B364" s="31"/>
      <c r="C364" s="32"/>
      <c r="D364" s="32"/>
      <c r="E364" s="32"/>
      <c r="F364" s="32"/>
      <c r="G364" s="32"/>
      <c r="H364" s="32"/>
      <c r="I364" s="33"/>
      <c r="J364" s="33"/>
    </row>
    <row r="365" spans="1:10" ht="12.75">
      <c r="A365" s="29"/>
      <c r="B365" s="34"/>
      <c r="C365" s="27"/>
      <c r="D365" s="27" t="s">
        <v>245</v>
      </c>
      <c r="E365" s="27" t="s">
        <v>246</v>
      </c>
      <c r="F365" s="27" t="s">
        <v>247</v>
      </c>
      <c r="G365" s="27" t="s">
        <v>248</v>
      </c>
      <c r="H365" s="27" t="s">
        <v>249</v>
      </c>
      <c r="I365" s="27" t="s">
        <v>250</v>
      </c>
      <c r="J365" s="27" t="s">
        <v>251</v>
      </c>
    </row>
    <row r="366" spans="1:10" ht="12.75">
      <c r="A366" s="29"/>
      <c r="B366" s="34"/>
      <c r="C366" s="27" t="s">
        <v>252</v>
      </c>
      <c r="D366" s="27" t="s">
        <v>425</v>
      </c>
      <c r="E366" s="27" t="s">
        <v>413</v>
      </c>
      <c r="F366" s="27" t="s">
        <v>402</v>
      </c>
      <c r="G366" s="27"/>
      <c r="H366" s="27"/>
      <c r="I366" s="27" t="s">
        <v>510</v>
      </c>
      <c r="J366" s="30">
        <v>4</v>
      </c>
    </row>
    <row r="367" spans="1:10" ht="12.75">
      <c r="A367" s="29"/>
      <c r="B367" s="34"/>
      <c r="C367" s="27" t="s">
        <v>254</v>
      </c>
      <c r="D367" s="27" t="s">
        <v>401</v>
      </c>
      <c r="E367" s="27" t="s">
        <v>414</v>
      </c>
      <c r="F367" s="27" t="s">
        <v>414</v>
      </c>
      <c r="G367" s="27"/>
      <c r="H367" s="27"/>
      <c r="I367" s="27" t="s">
        <v>368</v>
      </c>
      <c r="J367" s="30">
        <v>3</v>
      </c>
    </row>
    <row r="368" spans="1:10" ht="12.75">
      <c r="A368" s="29"/>
      <c r="B368" s="34"/>
      <c r="C368" s="27" t="s">
        <v>256</v>
      </c>
      <c r="D368" s="27" t="s">
        <v>416</v>
      </c>
      <c r="E368" s="27" t="s">
        <v>402</v>
      </c>
      <c r="F368" s="27" t="s">
        <v>418</v>
      </c>
      <c r="G368" s="27" t="s">
        <v>401</v>
      </c>
      <c r="H368" s="27"/>
      <c r="I368" s="27" t="s">
        <v>404</v>
      </c>
      <c r="J368" s="30">
        <v>2</v>
      </c>
    </row>
    <row r="369" spans="1:10" ht="12.75">
      <c r="A369" s="29"/>
      <c r="B369" s="34"/>
      <c r="C369" s="27" t="s">
        <v>257</v>
      </c>
      <c r="D369" s="27" t="s">
        <v>444</v>
      </c>
      <c r="E369" s="27" t="s">
        <v>415</v>
      </c>
      <c r="F369" s="27" t="s">
        <v>415</v>
      </c>
      <c r="G369" s="27" t="s">
        <v>402</v>
      </c>
      <c r="H369" s="27"/>
      <c r="I369" s="27" t="s">
        <v>252</v>
      </c>
      <c r="J369" s="30">
        <v>4</v>
      </c>
    </row>
    <row r="370" spans="1:10" ht="12.75">
      <c r="A370" s="29"/>
      <c r="B370" s="34"/>
      <c r="C370" s="27" t="s">
        <v>260</v>
      </c>
      <c r="D370" s="27" t="s">
        <v>412</v>
      </c>
      <c r="E370" s="27" t="s">
        <v>400</v>
      </c>
      <c r="F370" s="27" t="s">
        <v>441</v>
      </c>
      <c r="G370" s="27" t="s">
        <v>402</v>
      </c>
      <c r="H370" s="27"/>
      <c r="I370" s="27" t="s">
        <v>252</v>
      </c>
      <c r="J370" s="30">
        <v>3</v>
      </c>
    </row>
    <row r="371" spans="1:10" ht="12.75">
      <c r="A371" s="29"/>
      <c r="B371" s="34"/>
      <c r="C371" s="27" t="s">
        <v>261</v>
      </c>
      <c r="D371" s="27" t="s">
        <v>414</v>
      </c>
      <c r="E371" s="27" t="s">
        <v>401</v>
      </c>
      <c r="F371" s="27" t="s">
        <v>402</v>
      </c>
      <c r="G371" s="27" t="s">
        <v>399</v>
      </c>
      <c r="H371" s="27"/>
      <c r="I371" s="27" t="s">
        <v>404</v>
      </c>
      <c r="J371" s="30">
        <v>1</v>
      </c>
    </row>
    <row r="372" spans="1:10" ht="12.75">
      <c r="A372" s="29"/>
      <c r="B372" s="29"/>
      <c r="C372" s="29"/>
      <c r="D372" s="29"/>
      <c r="E372" s="29"/>
      <c r="F372" s="29"/>
      <c r="G372" s="29"/>
      <c r="H372" s="29"/>
      <c r="I372" s="29"/>
      <c r="J372" s="35"/>
    </row>
    <row r="373" spans="1:10" ht="12.75">
      <c r="A373" s="29"/>
      <c r="B373" s="29"/>
      <c r="C373" s="29"/>
      <c r="D373" s="29"/>
      <c r="E373" s="29"/>
      <c r="F373" s="29"/>
      <c r="G373" s="29"/>
      <c r="H373" s="29"/>
      <c r="I373" s="29"/>
      <c r="J373" s="35"/>
    </row>
    <row r="374" spans="1:10" ht="12.75">
      <c r="A374" s="29"/>
      <c r="B374" s="29" t="s">
        <v>667</v>
      </c>
      <c r="C374" s="29"/>
      <c r="D374" s="29"/>
      <c r="E374" s="29"/>
      <c r="F374" s="29"/>
      <c r="G374" s="29"/>
      <c r="H374" s="29"/>
      <c r="I374" s="29"/>
      <c r="J374" s="35"/>
    </row>
    <row r="375" spans="1:10" ht="12.75">
      <c r="A375" s="27"/>
      <c r="B375" s="27" t="s">
        <v>239</v>
      </c>
      <c r="C375" s="27" t="s">
        <v>580</v>
      </c>
      <c r="D375" s="27" t="s">
        <v>54</v>
      </c>
      <c r="E375" s="27" t="s">
        <v>241</v>
      </c>
      <c r="F375" s="27" t="s">
        <v>242</v>
      </c>
      <c r="G375" s="27" t="s">
        <v>243</v>
      </c>
      <c r="H375" s="27" t="s">
        <v>244</v>
      </c>
      <c r="I375" s="28"/>
      <c r="J375" s="29"/>
    </row>
    <row r="376" spans="1:10" ht="12.75">
      <c r="A376" s="30">
        <v>1</v>
      </c>
      <c r="B376" s="30">
        <v>1660</v>
      </c>
      <c r="C376" s="30" t="s">
        <v>140</v>
      </c>
      <c r="D376" s="30" t="s">
        <v>7</v>
      </c>
      <c r="E376" s="30">
        <v>3</v>
      </c>
      <c r="F376" s="30"/>
      <c r="G376" s="30"/>
      <c r="H376" s="30">
        <v>1</v>
      </c>
      <c r="I376" s="28"/>
      <c r="J376" s="29"/>
    </row>
    <row r="377" spans="1:10" ht="12.75">
      <c r="A377" s="30">
        <v>2</v>
      </c>
      <c r="B377" s="30">
        <v>1606</v>
      </c>
      <c r="C377" s="30" t="s">
        <v>92</v>
      </c>
      <c r="D377" s="30" t="s">
        <v>91</v>
      </c>
      <c r="E377" s="30">
        <v>1</v>
      </c>
      <c r="F377" s="30"/>
      <c r="G377" s="30"/>
      <c r="H377" s="30">
        <v>3</v>
      </c>
      <c r="I377" s="28"/>
      <c r="J377" s="29"/>
    </row>
    <row r="378" spans="1:10" ht="12.75">
      <c r="A378" s="30">
        <v>3</v>
      </c>
      <c r="B378" s="30">
        <v>1534</v>
      </c>
      <c r="C378" s="30" t="s">
        <v>93</v>
      </c>
      <c r="D378" s="30" t="s">
        <v>94</v>
      </c>
      <c r="E378" s="30">
        <v>2</v>
      </c>
      <c r="F378" s="30"/>
      <c r="G378" s="30"/>
      <c r="H378" s="30">
        <v>2</v>
      </c>
      <c r="I378" s="28"/>
      <c r="J378" s="29"/>
    </row>
    <row r="379" spans="1:10" ht="12.75">
      <c r="A379" s="30">
        <v>4</v>
      </c>
      <c r="B379" s="30">
        <v>1094</v>
      </c>
      <c r="C379" s="30" t="s">
        <v>64</v>
      </c>
      <c r="D379" s="30" t="s">
        <v>3</v>
      </c>
      <c r="E379" s="30">
        <v>0</v>
      </c>
      <c r="F379" s="30"/>
      <c r="G379" s="30"/>
      <c r="H379" s="30">
        <v>4</v>
      </c>
      <c r="I379" s="28"/>
      <c r="J379" s="29"/>
    </row>
    <row r="380" spans="1:10" ht="12.75">
      <c r="A380" s="31"/>
      <c r="B380" s="31"/>
      <c r="C380" s="32"/>
      <c r="D380" s="32"/>
      <c r="E380" s="32"/>
      <c r="F380" s="32"/>
      <c r="G380" s="32"/>
      <c r="H380" s="32"/>
      <c r="I380" s="33"/>
      <c r="J380" s="33"/>
    </row>
    <row r="381" spans="1:10" ht="12.75">
      <c r="A381" s="29"/>
      <c r="B381" s="34"/>
      <c r="C381" s="27"/>
      <c r="D381" s="27" t="s">
        <v>245</v>
      </c>
      <c r="E381" s="27" t="s">
        <v>246</v>
      </c>
      <c r="F381" s="27" t="s">
        <v>247</v>
      </c>
      <c r="G381" s="27" t="s">
        <v>248</v>
      </c>
      <c r="H381" s="27" t="s">
        <v>249</v>
      </c>
      <c r="I381" s="27" t="s">
        <v>250</v>
      </c>
      <c r="J381" s="27" t="s">
        <v>251</v>
      </c>
    </row>
    <row r="382" spans="1:10" ht="12.75">
      <c r="A382" s="29"/>
      <c r="B382" s="34"/>
      <c r="C382" s="27" t="s">
        <v>252</v>
      </c>
      <c r="D382" s="27" t="s">
        <v>414</v>
      </c>
      <c r="E382" s="27" t="s">
        <v>399</v>
      </c>
      <c r="F382" s="27" t="s">
        <v>424</v>
      </c>
      <c r="G382" s="27"/>
      <c r="H382" s="27"/>
      <c r="I382" s="27" t="s">
        <v>368</v>
      </c>
      <c r="J382" s="30">
        <v>4</v>
      </c>
    </row>
    <row r="383" spans="1:10" ht="12.75">
      <c r="A383" s="29"/>
      <c r="B383" s="34"/>
      <c r="C383" s="27" t="s">
        <v>254</v>
      </c>
      <c r="D383" s="27" t="s">
        <v>432</v>
      </c>
      <c r="E383" s="27" t="s">
        <v>400</v>
      </c>
      <c r="F383" s="27" t="s">
        <v>400</v>
      </c>
      <c r="G383" s="27"/>
      <c r="H383" s="27"/>
      <c r="I383" s="27" t="s">
        <v>368</v>
      </c>
      <c r="J383" s="30">
        <v>3</v>
      </c>
    </row>
    <row r="384" spans="1:10" ht="12.75">
      <c r="A384" s="29"/>
      <c r="B384" s="34"/>
      <c r="C384" s="27" t="s">
        <v>256</v>
      </c>
      <c r="D384" s="27" t="s">
        <v>401</v>
      </c>
      <c r="E384" s="27" t="s">
        <v>399</v>
      </c>
      <c r="F384" s="27" t="s">
        <v>416</v>
      </c>
      <c r="G384" s="27"/>
      <c r="H384" s="27"/>
      <c r="I384" s="27" t="s">
        <v>368</v>
      </c>
      <c r="J384" s="30">
        <v>2</v>
      </c>
    </row>
    <row r="385" spans="1:10" ht="12.75">
      <c r="A385" s="29"/>
      <c r="B385" s="34"/>
      <c r="C385" s="27" t="s">
        <v>257</v>
      </c>
      <c r="D385" s="27" t="s">
        <v>425</v>
      </c>
      <c r="E385" s="27" t="s">
        <v>399</v>
      </c>
      <c r="F385" s="27" t="s">
        <v>444</v>
      </c>
      <c r="G385" s="27" t="s">
        <v>417</v>
      </c>
      <c r="H385" s="27" t="s">
        <v>450</v>
      </c>
      <c r="I385" s="27" t="s">
        <v>257</v>
      </c>
      <c r="J385" s="30">
        <v>4</v>
      </c>
    </row>
    <row r="386" spans="1:10" ht="12.75">
      <c r="A386" s="29"/>
      <c r="B386" s="34"/>
      <c r="C386" s="27" t="s">
        <v>260</v>
      </c>
      <c r="D386" s="27" t="s">
        <v>426</v>
      </c>
      <c r="E386" s="27" t="s">
        <v>399</v>
      </c>
      <c r="F386" s="27" t="s">
        <v>413</v>
      </c>
      <c r="G386" s="27" t="s">
        <v>582</v>
      </c>
      <c r="H386" s="27" t="s">
        <v>399</v>
      </c>
      <c r="I386" s="27" t="s">
        <v>403</v>
      </c>
      <c r="J386" s="30">
        <v>3</v>
      </c>
    </row>
    <row r="387" spans="1:10" ht="12.75">
      <c r="A387" s="29"/>
      <c r="B387" s="34"/>
      <c r="C387" s="27" t="s">
        <v>261</v>
      </c>
      <c r="D387" s="27" t="s">
        <v>418</v>
      </c>
      <c r="E387" s="27" t="s">
        <v>414</v>
      </c>
      <c r="F387" s="27" t="s">
        <v>442</v>
      </c>
      <c r="G387" s="27"/>
      <c r="H387" s="27"/>
      <c r="I387" s="27" t="s">
        <v>368</v>
      </c>
      <c r="J387" s="30">
        <v>1</v>
      </c>
    </row>
    <row r="389" ht="12.75">
      <c r="B389" t="s">
        <v>560</v>
      </c>
    </row>
    <row r="390" spans="1:10" ht="12.75">
      <c r="A390" s="27"/>
      <c r="B390" s="27" t="s">
        <v>239</v>
      </c>
      <c r="C390" s="27" t="s">
        <v>584</v>
      </c>
      <c r="D390" s="27" t="s">
        <v>54</v>
      </c>
      <c r="E390" s="27" t="s">
        <v>241</v>
      </c>
      <c r="F390" s="27" t="s">
        <v>242</v>
      </c>
      <c r="G390" s="27" t="s">
        <v>243</v>
      </c>
      <c r="H390" s="27" t="s">
        <v>244</v>
      </c>
      <c r="I390" s="28"/>
      <c r="J390" s="29"/>
    </row>
    <row r="391" spans="1:10" ht="12.75">
      <c r="A391" s="30">
        <v>1</v>
      </c>
      <c r="B391" s="30">
        <v>1659</v>
      </c>
      <c r="C391" s="30" t="s">
        <v>137</v>
      </c>
      <c r="D391" s="30" t="s">
        <v>74</v>
      </c>
      <c r="E391" s="30">
        <v>2</v>
      </c>
      <c r="F391" s="30"/>
      <c r="G391" s="30"/>
      <c r="H391" s="30">
        <v>1</v>
      </c>
      <c r="I391" s="28"/>
      <c r="J391" s="29"/>
    </row>
    <row r="392" spans="1:10" ht="12.75">
      <c r="A392" s="30">
        <v>2</v>
      </c>
      <c r="B392" s="30">
        <v>1630</v>
      </c>
      <c r="C392" s="30" t="s">
        <v>119</v>
      </c>
      <c r="D392" s="30" t="s">
        <v>585</v>
      </c>
      <c r="E392" s="30">
        <v>1</v>
      </c>
      <c r="F392" s="30"/>
      <c r="G392" s="30"/>
      <c r="H392" s="30">
        <v>4</v>
      </c>
      <c r="I392" s="28"/>
      <c r="J392" s="29"/>
    </row>
    <row r="393" spans="1:10" ht="12.75">
      <c r="A393" s="30">
        <v>3</v>
      </c>
      <c r="B393" s="30">
        <v>1536</v>
      </c>
      <c r="C393" s="30" t="s">
        <v>97</v>
      </c>
      <c r="D393" s="30" t="s">
        <v>98</v>
      </c>
      <c r="E393" s="30">
        <v>2</v>
      </c>
      <c r="F393" s="30"/>
      <c r="G393" s="30"/>
      <c r="H393" s="30">
        <v>2</v>
      </c>
      <c r="I393" s="28"/>
      <c r="J393" s="29"/>
    </row>
    <row r="394" spans="1:10" ht="12.75">
      <c r="A394" s="30">
        <v>4</v>
      </c>
      <c r="B394" s="30">
        <v>1461</v>
      </c>
      <c r="C394" s="30" t="s">
        <v>69</v>
      </c>
      <c r="D394" s="30" t="s">
        <v>9</v>
      </c>
      <c r="E394" s="30">
        <v>1</v>
      </c>
      <c r="F394" s="30"/>
      <c r="G394" s="30"/>
      <c r="H394" s="30">
        <v>3</v>
      </c>
      <c r="I394" s="28"/>
      <c r="J394" s="29"/>
    </row>
    <row r="395" spans="1:10" ht="12.75">
      <c r="A395" s="31"/>
      <c r="B395" s="31"/>
      <c r="C395" s="32"/>
      <c r="D395" s="32"/>
      <c r="E395" s="32"/>
      <c r="F395" s="32"/>
      <c r="G395" s="32"/>
      <c r="H395" s="32"/>
      <c r="I395" s="33"/>
      <c r="J395" s="33"/>
    </row>
    <row r="396" spans="1:10" ht="12.75">
      <c r="A396" s="29"/>
      <c r="B396" s="34"/>
      <c r="C396" s="27"/>
      <c r="D396" s="27" t="s">
        <v>245</v>
      </c>
      <c r="E396" s="27" t="s">
        <v>246</v>
      </c>
      <c r="F396" s="27" t="s">
        <v>247</v>
      </c>
      <c r="G396" s="27" t="s">
        <v>248</v>
      </c>
      <c r="H396" s="27" t="s">
        <v>249</v>
      </c>
      <c r="I396" s="27" t="s">
        <v>250</v>
      </c>
      <c r="J396" s="27" t="s">
        <v>251</v>
      </c>
    </row>
    <row r="397" spans="1:10" ht="12.75">
      <c r="A397" s="29"/>
      <c r="B397" s="34"/>
      <c r="C397" s="27" t="s">
        <v>252</v>
      </c>
      <c r="D397" s="27" t="s">
        <v>400</v>
      </c>
      <c r="E397" s="27" t="s">
        <v>400</v>
      </c>
      <c r="F397" s="27" t="s">
        <v>401</v>
      </c>
      <c r="G397" s="27"/>
      <c r="H397" s="27"/>
      <c r="I397" s="27" t="s">
        <v>368</v>
      </c>
      <c r="J397" s="30">
        <v>4</v>
      </c>
    </row>
    <row r="398" spans="1:10" ht="12.75">
      <c r="A398" s="29"/>
      <c r="B398" s="34"/>
      <c r="C398" s="27" t="s">
        <v>254</v>
      </c>
      <c r="D398" s="27" t="s">
        <v>425</v>
      </c>
      <c r="E398" s="27" t="s">
        <v>412</v>
      </c>
      <c r="F398" s="27" t="s">
        <v>415</v>
      </c>
      <c r="G398" s="27"/>
      <c r="H398" s="27"/>
      <c r="I398" s="27" t="s">
        <v>510</v>
      </c>
      <c r="J398" s="30">
        <v>3</v>
      </c>
    </row>
    <row r="399" spans="1:10" ht="12.75">
      <c r="A399" s="29"/>
      <c r="B399" s="34"/>
      <c r="C399" s="27" t="s">
        <v>256</v>
      </c>
      <c r="D399" s="27" t="s">
        <v>432</v>
      </c>
      <c r="E399" s="27" t="s">
        <v>418</v>
      </c>
      <c r="F399" s="27" t="s">
        <v>418</v>
      </c>
      <c r="G399" s="27"/>
      <c r="H399" s="27"/>
      <c r="I399" s="27" t="s">
        <v>368</v>
      </c>
      <c r="J399" s="30">
        <v>2</v>
      </c>
    </row>
    <row r="400" spans="1:10" ht="12.75">
      <c r="A400" s="29"/>
      <c r="B400" s="34"/>
      <c r="C400" s="27" t="s">
        <v>257</v>
      </c>
      <c r="D400" s="27" t="s">
        <v>444</v>
      </c>
      <c r="E400" s="27" t="s">
        <v>554</v>
      </c>
      <c r="F400" s="27" t="s">
        <v>425</v>
      </c>
      <c r="G400" s="27" t="s">
        <v>415</v>
      </c>
      <c r="H400" s="27" t="s">
        <v>415</v>
      </c>
      <c r="I400" s="27" t="s">
        <v>257</v>
      </c>
      <c r="J400" s="30">
        <v>4</v>
      </c>
    </row>
    <row r="401" spans="1:10" ht="12.75">
      <c r="A401" s="29"/>
      <c r="B401" s="34"/>
      <c r="C401" s="27" t="s">
        <v>260</v>
      </c>
      <c r="D401" s="27" t="s">
        <v>400</v>
      </c>
      <c r="E401" s="27" t="s">
        <v>415</v>
      </c>
      <c r="F401" s="27" t="s">
        <v>466</v>
      </c>
      <c r="G401" s="27" t="s">
        <v>425</v>
      </c>
      <c r="H401" s="27" t="s">
        <v>415</v>
      </c>
      <c r="I401" s="27" t="s">
        <v>257</v>
      </c>
      <c r="J401" s="30">
        <v>3</v>
      </c>
    </row>
    <row r="402" spans="1:10" ht="12.75">
      <c r="A402" s="29"/>
      <c r="B402" s="34"/>
      <c r="C402" s="27" t="s">
        <v>261</v>
      </c>
      <c r="D402" s="27" t="s">
        <v>466</v>
      </c>
      <c r="E402" s="27" t="s">
        <v>419</v>
      </c>
      <c r="F402" s="27" t="s">
        <v>432</v>
      </c>
      <c r="G402" s="27" t="s">
        <v>414</v>
      </c>
      <c r="H402" s="27" t="s">
        <v>418</v>
      </c>
      <c r="I402" s="27" t="s">
        <v>403</v>
      </c>
      <c r="J402" s="30">
        <v>1</v>
      </c>
    </row>
    <row r="404" ht="12.75">
      <c r="B404" t="s">
        <v>561</v>
      </c>
    </row>
    <row r="406" spans="1:10" ht="12.75">
      <c r="A406" s="27"/>
      <c r="B406" s="27" t="s">
        <v>239</v>
      </c>
      <c r="C406" s="27" t="s">
        <v>587</v>
      </c>
      <c r="D406" s="27" t="s">
        <v>54</v>
      </c>
      <c r="E406" s="27" t="s">
        <v>241</v>
      </c>
      <c r="F406" s="27" t="s">
        <v>242</v>
      </c>
      <c r="G406" s="27" t="s">
        <v>243</v>
      </c>
      <c r="H406" s="27" t="s">
        <v>244</v>
      </c>
      <c r="I406" s="28"/>
      <c r="J406" s="29"/>
    </row>
    <row r="407" spans="1:10" ht="12.75">
      <c r="A407" s="30">
        <v>1</v>
      </c>
      <c r="B407" s="30">
        <v>1647</v>
      </c>
      <c r="C407" s="30" t="s">
        <v>135</v>
      </c>
      <c r="D407" s="30" t="s">
        <v>91</v>
      </c>
      <c r="E407" s="30">
        <v>2</v>
      </c>
      <c r="F407" s="30"/>
      <c r="G407" s="30"/>
      <c r="H407" s="30">
        <v>1</v>
      </c>
      <c r="I407" s="28"/>
      <c r="J407" s="29"/>
    </row>
    <row r="408" spans="1:10" ht="12.75">
      <c r="A408" s="30">
        <v>2</v>
      </c>
      <c r="B408" s="303">
        <v>1643</v>
      </c>
      <c r="C408" s="303" t="s">
        <v>133</v>
      </c>
      <c r="D408" s="303" t="s">
        <v>553</v>
      </c>
      <c r="E408" s="30"/>
      <c r="F408" s="30"/>
      <c r="G408" s="30"/>
      <c r="H408" s="30"/>
      <c r="I408" s="28"/>
      <c r="J408" s="29"/>
    </row>
    <row r="409" spans="1:10" ht="12.75">
      <c r="A409" s="30">
        <v>3</v>
      </c>
      <c r="B409" s="30">
        <v>1550</v>
      </c>
      <c r="C409" s="30" t="s">
        <v>668</v>
      </c>
      <c r="D409" s="30" t="s">
        <v>22</v>
      </c>
      <c r="E409" s="30">
        <v>1</v>
      </c>
      <c r="F409" s="30"/>
      <c r="G409" s="30"/>
      <c r="H409" s="30">
        <v>2</v>
      </c>
      <c r="I409" s="28"/>
      <c r="J409" s="29"/>
    </row>
    <row r="410" spans="1:10" ht="12.75">
      <c r="A410" s="30">
        <v>4</v>
      </c>
      <c r="B410" s="30">
        <v>1449</v>
      </c>
      <c r="C410" s="30" t="s">
        <v>68</v>
      </c>
      <c r="D410" s="30" t="s">
        <v>46</v>
      </c>
      <c r="E410" s="30">
        <v>0</v>
      </c>
      <c r="F410" s="30"/>
      <c r="G410" s="30"/>
      <c r="H410" s="30">
        <v>3</v>
      </c>
      <c r="I410" s="28"/>
      <c r="J410" s="29"/>
    </row>
    <row r="411" spans="1:10" ht="12.75">
      <c r="A411" s="31"/>
      <c r="B411" s="31"/>
      <c r="C411" s="32"/>
      <c r="D411" s="32"/>
      <c r="E411" s="32"/>
      <c r="F411" s="32"/>
      <c r="G411" s="32"/>
      <c r="H411" s="32"/>
      <c r="I411" s="33"/>
      <c r="J411" s="33"/>
    </row>
    <row r="412" spans="1:10" ht="12.75">
      <c r="A412" s="29"/>
      <c r="B412" s="34"/>
      <c r="C412" s="27"/>
      <c r="D412" s="27" t="s">
        <v>245</v>
      </c>
      <c r="E412" s="27" t="s">
        <v>246</v>
      </c>
      <c r="F412" s="27" t="s">
        <v>247</v>
      </c>
      <c r="G412" s="27" t="s">
        <v>248</v>
      </c>
      <c r="H412" s="27" t="s">
        <v>249</v>
      </c>
      <c r="I412" s="27" t="s">
        <v>250</v>
      </c>
      <c r="J412" s="27" t="s">
        <v>251</v>
      </c>
    </row>
    <row r="413" spans="1:10" ht="12.75">
      <c r="A413" s="29"/>
      <c r="B413" s="34"/>
      <c r="C413" s="27" t="s">
        <v>252</v>
      </c>
      <c r="D413" s="27" t="s">
        <v>414</v>
      </c>
      <c r="E413" s="27" t="s">
        <v>401</v>
      </c>
      <c r="F413" s="27" t="s">
        <v>441</v>
      </c>
      <c r="G413" s="27" t="s">
        <v>415</v>
      </c>
      <c r="H413" s="27" t="s">
        <v>432</v>
      </c>
      <c r="I413" s="27" t="s">
        <v>403</v>
      </c>
      <c r="J413" s="30">
        <v>4</v>
      </c>
    </row>
    <row r="414" spans="1:10" ht="12.75">
      <c r="A414" s="29"/>
      <c r="B414" s="34"/>
      <c r="C414" s="27" t="s">
        <v>254</v>
      </c>
      <c r="D414" s="27"/>
      <c r="E414" s="27"/>
      <c r="F414" s="27"/>
      <c r="G414" s="27"/>
      <c r="H414" s="27"/>
      <c r="I414" s="27"/>
      <c r="J414" s="30">
        <v>3</v>
      </c>
    </row>
    <row r="415" spans="1:10" ht="12.75">
      <c r="A415" s="29"/>
      <c r="B415" s="34"/>
      <c r="C415" s="27" t="s">
        <v>256</v>
      </c>
      <c r="D415" s="27" t="s">
        <v>432</v>
      </c>
      <c r="E415" s="27" t="s">
        <v>400</v>
      </c>
      <c r="F415" s="27" t="s">
        <v>414</v>
      </c>
      <c r="G415" s="27"/>
      <c r="H415" s="27"/>
      <c r="I415" s="27" t="s">
        <v>368</v>
      </c>
      <c r="J415" s="30">
        <v>2</v>
      </c>
    </row>
    <row r="416" spans="1:10" ht="12.75">
      <c r="A416" s="29"/>
      <c r="B416" s="34"/>
      <c r="C416" s="27" t="s">
        <v>257</v>
      </c>
      <c r="D416" s="27"/>
      <c r="E416" s="27"/>
      <c r="F416" s="27"/>
      <c r="G416" s="27"/>
      <c r="H416" s="27"/>
      <c r="I416" s="27"/>
      <c r="J416" s="30">
        <v>4</v>
      </c>
    </row>
    <row r="417" spans="1:10" ht="12.75">
      <c r="A417" s="29"/>
      <c r="B417" s="34"/>
      <c r="C417" s="27" t="s">
        <v>260</v>
      </c>
      <c r="D417" s="27"/>
      <c r="E417" s="27"/>
      <c r="F417" s="27"/>
      <c r="G417" s="27"/>
      <c r="H417" s="27"/>
      <c r="I417" s="27"/>
      <c r="J417" s="30">
        <v>3</v>
      </c>
    </row>
    <row r="418" spans="1:10" ht="12.75">
      <c r="A418" s="29"/>
      <c r="B418" s="34"/>
      <c r="C418" s="27" t="s">
        <v>261</v>
      </c>
      <c r="D418" s="27" t="s">
        <v>432</v>
      </c>
      <c r="E418" s="27" t="s">
        <v>399</v>
      </c>
      <c r="F418" s="27" t="s">
        <v>426</v>
      </c>
      <c r="G418" s="27" t="s">
        <v>414</v>
      </c>
      <c r="H418" s="27"/>
      <c r="I418" s="27" t="s">
        <v>404</v>
      </c>
      <c r="J418" s="30">
        <v>1</v>
      </c>
    </row>
    <row r="420" ht="12.75">
      <c r="B420" t="s">
        <v>562</v>
      </c>
    </row>
    <row r="421" spans="1:10" ht="12.75">
      <c r="A421" s="27"/>
      <c r="B421" s="27" t="s">
        <v>239</v>
      </c>
      <c r="C421" s="27" t="s">
        <v>590</v>
      </c>
      <c r="D421" s="27" t="s">
        <v>54</v>
      </c>
      <c r="E421" s="27" t="s">
        <v>241</v>
      </c>
      <c r="F421" s="27" t="s">
        <v>242</v>
      </c>
      <c r="G421" s="27" t="s">
        <v>243</v>
      </c>
      <c r="H421" s="27" t="s">
        <v>244</v>
      </c>
      <c r="I421" s="28"/>
      <c r="J421" s="29"/>
    </row>
    <row r="422" spans="1:10" ht="12.75">
      <c r="A422" s="30">
        <v>1</v>
      </c>
      <c r="B422" s="30">
        <v>1644</v>
      </c>
      <c r="C422" s="30" t="s">
        <v>112</v>
      </c>
      <c r="D422" s="30" t="s">
        <v>111</v>
      </c>
      <c r="E422" s="30">
        <v>3</v>
      </c>
      <c r="F422" s="30"/>
      <c r="G422" s="30"/>
      <c r="H422" s="30">
        <v>1</v>
      </c>
      <c r="I422" s="28"/>
      <c r="J422" s="29"/>
    </row>
    <row r="423" spans="1:10" ht="12.75">
      <c r="A423" s="30">
        <v>2</v>
      </c>
      <c r="B423" s="30">
        <v>1574</v>
      </c>
      <c r="C423" s="30" t="s">
        <v>113</v>
      </c>
      <c r="D423" s="30" t="s">
        <v>114</v>
      </c>
      <c r="E423" s="30">
        <v>1</v>
      </c>
      <c r="F423" s="30"/>
      <c r="G423" s="30"/>
      <c r="H423" s="30">
        <v>3</v>
      </c>
      <c r="I423" s="28"/>
      <c r="J423" s="29"/>
    </row>
    <row r="424" spans="1:10" ht="12.75">
      <c r="A424" s="30">
        <v>3</v>
      </c>
      <c r="B424" s="30">
        <v>1501</v>
      </c>
      <c r="C424" s="30" t="s">
        <v>75</v>
      </c>
      <c r="D424" s="30" t="s">
        <v>76</v>
      </c>
      <c r="E424" s="30">
        <v>2</v>
      </c>
      <c r="F424" s="30"/>
      <c r="G424" s="30"/>
      <c r="H424" s="30">
        <v>2</v>
      </c>
      <c r="I424" s="28"/>
      <c r="J424" s="29"/>
    </row>
    <row r="425" spans="1:10" ht="12.75">
      <c r="A425" s="30">
        <v>4</v>
      </c>
      <c r="B425" s="30">
        <v>1428</v>
      </c>
      <c r="C425" s="30" t="s">
        <v>66</v>
      </c>
      <c r="D425" s="30" t="s">
        <v>46</v>
      </c>
      <c r="E425" s="30">
        <v>0</v>
      </c>
      <c r="F425" s="30"/>
      <c r="G425" s="30"/>
      <c r="H425" s="30">
        <v>4</v>
      </c>
      <c r="I425" s="28"/>
      <c r="J425" s="29"/>
    </row>
    <row r="426" spans="1:10" ht="12.75">
      <c r="A426" s="31"/>
      <c r="B426" s="31"/>
      <c r="C426" s="32"/>
      <c r="D426" s="32"/>
      <c r="E426" s="32"/>
      <c r="F426" s="32"/>
      <c r="G426" s="32"/>
      <c r="H426" s="32"/>
      <c r="I426" s="33"/>
      <c r="J426" s="33"/>
    </row>
    <row r="427" spans="1:10" ht="12.75">
      <c r="A427" s="29"/>
      <c r="B427" s="34"/>
      <c r="C427" s="27"/>
      <c r="D427" s="27" t="s">
        <v>245</v>
      </c>
      <c r="E427" s="27" t="s">
        <v>246</v>
      </c>
      <c r="F427" s="27" t="s">
        <v>247</v>
      </c>
      <c r="G427" s="27" t="s">
        <v>248</v>
      </c>
      <c r="H427" s="27" t="s">
        <v>249</v>
      </c>
      <c r="I427" s="27" t="s">
        <v>250</v>
      </c>
      <c r="J427" s="27" t="s">
        <v>251</v>
      </c>
    </row>
    <row r="428" spans="1:10" ht="12.75">
      <c r="A428" s="29"/>
      <c r="B428" s="34"/>
      <c r="C428" s="27" t="s">
        <v>252</v>
      </c>
      <c r="D428" s="27" t="s">
        <v>518</v>
      </c>
      <c r="E428" s="27" t="s">
        <v>402</v>
      </c>
      <c r="F428" s="27" t="s">
        <v>450</v>
      </c>
      <c r="G428" s="27" t="s">
        <v>418</v>
      </c>
      <c r="H428" s="27" t="s">
        <v>432</v>
      </c>
      <c r="I428" s="27" t="s">
        <v>403</v>
      </c>
      <c r="J428" s="30">
        <v>4</v>
      </c>
    </row>
    <row r="429" spans="1:10" ht="12.75">
      <c r="A429" s="29"/>
      <c r="B429" s="34"/>
      <c r="C429" s="27" t="s">
        <v>254</v>
      </c>
      <c r="D429" s="27" t="s">
        <v>401</v>
      </c>
      <c r="E429" s="27" t="s">
        <v>419</v>
      </c>
      <c r="F429" s="27" t="s">
        <v>518</v>
      </c>
      <c r="G429" s="27" t="s">
        <v>401</v>
      </c>
      <c r="H429" s="27"/>
      <c r="I429" s="27" t="s">
        <v>404</v>
      </c>
      <c r="J429" s="30">
        <v>3</v>
      </c>
    </row>
    <row r="430" spans="1:10" ht="12.75">
      <c r="A430" s="29"/>
      <c r="B430" s="34"/>
      <c r="C430" s="27" t="s">
        <v>256</v>
      </c>
      <c r="D430" s="27" t="s">
        <v>418</v>
      </c>
      <c r="E430" s="27" t="s">
        <v>401</v>
      </c>
      <c r="F430" s="27" t="s">
        <v>418</v>
      </c>
      <c r="G430" s="27"/>
      <c r="H430" s="27"/>
      <c r="I430" s="27" t="s">
        <v>368</v>
      </c>
      <c r="J430" s="30">
        <v>2</v>
      </c>
    </row>
    <row r="431" spans="1:10" ht="12.75">
      <c r="A431" s="29"/>
      <c r="B431" s="34"/>
      <c r="C431" s="27" t="s">
        <v>257</v>
      </c>
      <c r="D431" s="27" t="s">
        <v>399</v>
      </c>
      <c r="E431" s="27" t="s">
        <v>441</v>
      </c>
      <c r="F431" s="27" t="s">
        <v>402</v>
      </c>
      <c r="G431" s="27" t="s">
        <v>399</v>
      </c>
      <c r="H431" s="27" t="s">
        <v>425</v>
      </c>
      <c r="I431" s="27" t="s">
        <v>257</v>
      </c>
      <c r="J431" s="30">
        <v>4</v>
      </c>
    </row>
    <row r="432" spans="1:10" ht="12.75">
      <c r="A432" s="29"/>
      <c r="B432" s="34"/>
      <c r="C432" s="27" t="s">
        <v>260</v>
      </c>
      <c r="D432" s="27" t="s">
        <v>401</v>
      </c>
      <c r="E432" s="27" t="s">
        <v>444</v>
      </c>
      <c r="F432" s="27" t="s">
        <v>399</v>
      </c>
      <c r="G432" s="27"/>
      <c r="H432" s="27"/>
      <c r="I432" s="27" t="s">
        <v>368</v>
      </c>
      <c r="J432" s="30">
        <v>3</v>
      </c>
    </row>
    <row r="433" spans="1:10" ht="12.75">
      <c r="A433" s="29"/>
      <c r="B433" s="34"/>
      <c r="C433" s="27" t="s">
        <v>261</v>
      </c>
      <c r="D433" s="27" t="s">
        <v>401</v>
      </c>
      <c r="E433" s="27" t="s">
        <v>399</v>
      </c>
      <c r="F433" s="27" t="s">
        <v>418</v>
      </c>
      <c r="G433" s="27"/>
      <c r="H433" s="27"/>
      <c r="I433" s="27" t="s">
        <v>368</v>
      </c>
      <c r="J433" s="3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zoomScale="95" zoomScaleNormal="95" workbookViewId="0" topLeftCell="A1">
      <selection activeCell="D3" sqref="D3"/>
    </sheetView>
  </sheetViews>
  <sheetFormatPr defaultColWidth="11.00390625" defaultRowHeight="14.25"/>
  <cols>
    <col min="1" max="1" width="10.50390625" style="0" customWidth="1"/>
    <col min="2" max="2" width="8.875" style="0" customWidth="1"/>
    <col min="3" max="3" width="20.375" style="0" customWidth="1"/>
    <col min="4" max="4" width="10.50390625" style="0" customWidth="1"/>
    <col min="5" max="5" width="21.00390625" style="304" customWidth="1"/>
    <col min="6" max="6" width="15.375" style="304" customWidth="1"/>
    <col min="7" max="7" width="15.375" style="0" customWidth="1"/>
    <col min="8" max="10" width="10.50390625" style="0" customWidth="1"/>
    <col min="11" max="11" width="4.625" style="0" customWidth="1"/>
    <col min="12" max="12" width="8.375" style="0" customWidth="1"/>
    <col min="13" max="13" width="17.25390625" style="0" customWidth="1"/>
    <col min="14" max="16384" width="10.50390625" style="0" customWidth="1"/>
  </cols>
  <sheetData>
    <row r="1" spans="1:19" ht="12.75">
      <c r="A1" s="16"/>
      <c r="B1" s="16"/>
      <c r="C1" s="16"/>
      <c r="D1" s="16"/>
      <c r="E1" s="202"/>
      <c r="F1" s="202"/>
      <c r="G1" s="16"/>
      <c r="H1" s="16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16"/>
      <c r="B2" s="12" t="s">
        <v>232</v>
      </c>
      <c r="C2" s="13"/>
      <c r="D2" s="13" t="s">
        <v>233</v>
      </c>
      <c r="E2" s="305"/>
      <c r="F2" s="202"/>
      <c r="G2" s="16"/>
      <c r="H2" s="16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6"/>
      <c r="B3" s="18" t="s">
        <v>234</v>
      </c>
      <c r="C3" s="19"/>
      <c r="D3" s="19" t="s">
        <v>669</v>
      </c>
      <c r="E3" s="307"/>
      <c r="F3" s="202"/>
      <c r="G3" s="16"/>
      <c r="H3" s="16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21" t="s">
        <v>236</v>
      </c>
      <c r="C4" s="22"/>
      <c r="D4" s="22" t="s">
        <v>237</v>
      </c>
      <c r="E4" s="308" t="s">
        <v>651</v>
      </c>
      <c r="F4" s="202"/>
      <c r="G4" s="16"/>
      <c r="H4" s="16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6"/>
      <c r="B5" s="16"/>
      <c r="C5" s="16"/>
      <c r="D5" s="16"/>
      <c r="E5" s="202"/>
      <c r="F5" s="202"/>
      <c r="G5" s="16"/>
      <c r="H5" s="16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16"/>
      <c r="B6" s="16"/>
      <c r="C6" s="16"/>
      <c r="D6" s="16"/>
      <c r="E6" s="202"/>
      <c r="F6" s="202"/>
      <c r="G6" s="16"/>
      <c r="H6" s="16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16"/>
      <c r="B7" s="16"/>
      <c r="C7" s="16"/>
      <c r="D7" s="16"/>
      <c r="E7" s="202"/>
      <c r="F7" s="202"/>
      <c r="G7" s="16"/>
      <c r="H7" s="16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86"/>
      <c r="B8" s="186" t="s">
        <v>239</v>
      </c>
      <c r="C8" s="186" t="s">
        <v>53</v>
      </c>
      <c r="D8" s="186" t="s">
        <v>54</v>
      </c>
      <c r="E8" s="306"/>
      <c r="F8" s="202"/>
      <c r="G8" s="16"/>
      <c r="H8" s="16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87">
        <v>1</v>
      </c>
      <c r="B9" s="188" t="s">
        <v>468</v>
      </c>
      <c r="C9" s="188" t="s">
        <v>77</v>
      </c>
      <c r="D9" s="188" t="s">
        <v>76</v>
      </c>
      <c r="E9" s="189" t="s">
        <v>124</v>
      </c>
      <c r="F9" s="310"/>
      <c r="G9" s="190"/>
      <c r="H9" s="190"/>
      <c r="K9" s="319"/>
      <c r="L9" s="2"/>
      <c r="M9" s="2"/>
      <c r="N9" s="2"/>
      <c r="O9" s="318"/>
      <c r="P9" s="319"/>
      <c r="Q9" s="319"/>
      <c r="R9" s="319"/>
      <c r="S9" s="319"/>
    </row>
    <row r="10" spans="1:19" ht="12.75">
      <c r="A10" s="187">
        <v>2</v>
      </c>
      <c r="B10" s="188" t="s">
        <v>632</v>
      </c>
      <c r="C10" s="188" t="s">
        <v>124</v>
      </c>
      <c r="D10" s="188" t="s">
        <v>440</v>
      </c>
      <c r="E10" s="191" t="s">
        <v>670</v>
      </c>
      <c r="F10" s="189" t="s">
        <v>124</v>
      </c>
      <c r="G10" s="190"/>
      <c r="H10" s="190"/>
      <c r="K10" s="319"/>
      <c r="L10" s="2"/>
      <c r="M10" s="2"/>
      <c r="N10" s="2"/>
      <c r="O10" s="320"/>
      <c r="P10" s="320"/>
      <c r="Q10" s="319"/>
      <c r="R10" s="319"/>
      <c r="S10" s="319"/>
    </row>
    <row r="11" spans="1:19" ht="12.75">
      <c r="A11" s="193">
        <v>3</v>
      </c>
      <c r="B11" s="186" t="s">
        <v>599</v>
      </c>
      <c r="C11" s="186" t="s">
        <v>117</v>
      </c>
      <c r="D11" s="186" t="s">
        <v>118</v>
      </c>
      <c r="E11" s="189" t="s">
        <v>117</v>
      </c>
      <c r="F11" s="191" t="s">
        <v>671</v>
      </c>
      <c r="G11" s="195"/>
      <c r="H11" s="190"/>
      <c r="K11" s="319"/>
      <c r="L11" s="2"/>
      <c r="M11" s="2"/>
      <c r="N11" s="2"/>
      <c r="O11" s="318"/>
      <c r="P11" s="320"/>
      <c r="Q11" s="319"/>
      <c r="R11" s="319"/>
      <c r="S11" s="319"/>
    </row>
    <row r="12" spans="1:19" ht="12.75">
      <c r="A12" s="193">
        <v>4</v>
      </c>
      <c r="B12" s="186" t="s">
        <v>619</v>
      </c>
      <c r="C12" s="186" t="s">
        <v>140</v>
      </c>
      <c r="D12" s="186" t="s">
        <v>7</v>
      </c>
      <c r="E12" s="200" t="s">
        <v>600</v>
      </c>
      <c r="F12" s="313"/>
      <c r="G12" s="189" t="s">
        <v>23</v>
      </c>
      <c r="H12" s="190"/>
      <c r="K12" s="319"/>
      <c r="L12" s="2"/>
      <c r="M12" s="2"/>
      <c r="N12" s="2"/>
      <c r="O12" s="320"/>
      <c r="P12" s="319"/>
      <c r="Q12" s="320"/>
      <c r="R12" s="319"/>
      <c r="S12" s="319"/>
    </row>
    <row r="13" spans="1:19" ht="12.75">
      <c r="A13" s="187">
        <v>5</v>
      </c>
      <c r="B13" s="188" t="s">
        <v>642</v>
      </c>
      <c r="C13" s="188" t="s">
        <v>112</v>
      </c>
      <c r="D13" s="188"/>
      <c r="E13" s="189" t="s">
        <v>112</v>
      </c>
      <c r="F13" s="313"/>
      <c r="G13" s="191" t="s">
        <v>672</v>
      </c>
      <c r="H13" s="195"/>
      <c r="K13" s="319"/>
      <c r="L13" s="2"/>
      <c r="M13" s="2"/>
      <c r="N13" s="2"/>
      <c r="O13" s="318"/>
      <c r="P13" s="319"/>
      <c r="Q13" s="320"/>
      <c r="R13" s="319"/>
      <c r="S13" s="319"/>
    </row>
    <row r="14" spans="1:19" ht="12.75">
      <c r="A14" s="187">
        <v>6</v>
      </c>
      <c r="B14" s="188" t="s">
        <v>469</v>
      </c>
      <c r="C14" s="188" t="s">
        <v>146</v>
      </c>
      <c r="D14" s="188" t="s">
        <v>145</v>
      </c>
      <c r="E14" s="191" t="s">
        <v>673</v>
      </c>
      <c r="F14" s="189" t="s">
        <v>23</v>
      </c>
      <c r="G14" s="315"/>
      <c r="H14" s="195"/>
      <c r="K14" s="319"/>
      <c r="L14" s="2"/>
      <c r="M14" s="2"/>
      <c r="N14" s="2"/>
      <c r="O14" s="320"/>
      <c r="P14" s="320"/>
      <c r="Q14" s="319"/>
      <c r="R14" s="319"/>
      <c r="S14" s="319"/>
    </row>
    <row r="15" spans="1:19" ht="12.75">
      <c r="A15" s="193">
        <v>7</v>
      </c>
      <c r="B15" s="186" t="s">
        <v>621</v>
      </c>
      <c r="C15" s="186" t="s">
        <v>127</v>
      </c>
      <c r="D15" s="186"/>
      <c r="E15" s="189" t="s">
        <v>23</v>
      </c>
      <c r="F15" s="200" t="s">
        <v>348</v>
      </c>
      <c r="G15" s="197"/>
      <c r="H15" s="195"/>
      <c r="K15" s="319"/>
      <c r="L15" s="2"/>
      <c r="M15" s="2"/>
      <c r="N15" s="2"/>
      <c r="O15" s="318"/>
      <c r="P15" s="320"/>
      <c r="Q15" s="319"/>
      <c r="R15" s="319"/>
      <c r="S15" s="319"/>
    </row>
    <row r="16" spans="1:19" ht="12.75">
      <c r="A16" s="193">
        <v>8</v>
      </c>
      <c r="B16" s="186" t="s">
        <v>476</v>
      </c>
      <c r="C16" s="186" t="s">
        <v>23</v>
      </c>
      <c r="D16" s="186"/>
      <c r="E16" s="200"/>
      <c r="F16" s="310"/>
      <c r="G16" s="197"/>
      <c r="H16" s="192" t="s">
        <v>18</v>
      </c>
      <c r="K16" s="319"/>
      <c r="L16" s="2"/>
      <c r="M16" s="2"/>
      <c r="N16" s="2"/>
      <c r="O16" s="320"/>
      <c r="P16" s="319"/>
      <c r="Q16" s="319"/>
      <c r="R16" s="320"/>
      <c r="S16" s="319"/>
    </row>
    <row r="17" spans="1:19" ht="12.75">
      <c r="A17" s="184"/>
      <c r="B17" s="184"/>
      <c r="C17" s="184"/>
      <c r="D17" s="184"/>
      <c r="E17" s="310"/>
      <c r="F17" s="310"/>
      <c r="G17" s="197"/>
      <c r="H17" s="191" t="s">
        <v>674</v>
      </c>
      <c r="K17" s="2"/>
      <c r="L17" s="2"/>
      <c r="M17" s="2"/>
      <c r="N17" s="2"/>
      <c r="O17" s="319"/>
      <c r="P17" s="319"/>
      <c r="Q17" s="319"/>
      <c r="R17" s="320"/>
      <c r="S17" s="319"/>
    </row>
    <row r="18" spans="1:19" ht="12.75">
      <c r="A18" s="187">
        <v>9</v>
      </c>
      <c r="B18" s="188" t="s">
        <v>495</v>
      </c>
      <c r="C18" s="188" t="s">
        <v>658</v>
      </c>
      <c r="D18" s="188" t="s">
        <v>20</v>
      </c>
      <c r="E18" s="330" t="s">
        <v>658</v>
      </c>
      <c r="F18" s="310"/>
      <c r="G18" s="197"/>
      <c r="H18" s="315"/>
      <c r="K18" s="319"/>
      <c r="L18" s="2"/>
      <c r="M18" s="2"/>
      <c r="N18" s="2"/>
      <c r="O18" s="318"/>
      <c r="P18" s="319"/>
      <c r="Q18" s="319"/>
      <c r="R18" s="319"/>
      <c r="S18" s="319"/>
    </row>
    <row r="19" spans="1:19" ht="12.75">
      <c r="A19" s="187">
        <v>10</v>
      </c>
      <c r="B19" s="188" t="s">
        <v>614</v>
      </c>
      <c r="C19" s="188" t="s">
        <v>668</v>
      </c>
      <c r="D19" s="188" t="s">
        <v>22</v>
      </c>
      <c r="E19" s="310" t="s">
        <v>675</v>
      </c>
      <c r="F19" s="192" t="s">
        <v>18</v>
      </c>
      <c r="G19" s="197"/>
      <c r="H19" s="315"/>
      <c r="K19" s="319"/>
      <c r="L19" s="2"/>
      <c r="M19" s="2"/>
      <c r="N19" s="2"/>
      <c r="O19" s="320"/>
      <c r="P19" s="320"/>
      <c r="Q19" s="319"/>
      <c r="R19" s="319"/>
      <c r="S19" s="319"/>
    </row>
    <row r="20" spans="1:19" ht="12.75">
      <c r="A20" s="193">
        <v>11</v>
      </c>
      <c r="B20" s="186" t="s">
        <v>481</v>
      </c>
      <c r="C20" s="186" t="s">
        <v>332</v>
      </c>
      <c r="D20" s="186" t="s">
        <v>5</v>
      </c>
      <c r="E20" s="202" t="s">
        <v>18</v>
      </c>
      <c r="F20" s="191" t="s">
        <v>676</v>
      </c>
      <c r="G20" s="315"/>
      <c r="H20" s="315"/>
      <c r="K20" s="319"/>
      <c r="L20" s="2"/>
      <c r="M20" s="2"/>
      <c r="N20" s="2"/>
      <c r="O20" s="318"/>
      <c r="P20" s="320"/>
      <c r="Q20" s="319"/>
      <c r="R20" s="319"/>
      <c r="S20" s="319"/>
    </row>
    <row r="21" spans="1:19" ht="12.75">
      <c r="A21" s="193">
        <v>12</v>
      </c>
      <c r="B21" s="186" t="s">
        <v>634</v>
      </c>
      <c r="C21" s="186" t="s">
        <v>18</v>
      </c>
      <c r="D21" s="186" t="s">
        <v>3</v>
      </c>
      <c r="E21" s="200" t="s">
        <v>677</v>
      </c>
      <c r="F21" s="313"/>
      <c r="G21" s="192" t="s">
        <v>18</v>
      </c>
      <c r="H21" s="315"/>
      <c r="K21" s="319"/>
      <c r="L21" s="2"/>
      <c r="M21" s="2"/>
      <c r="N21" s="2"/>
      <c r="O21" s="320"/>
      <c r="P21" s="319"/>
      <c r="Q21" s="320"/>
      <c r="R21" s="319"/>
      <c r="S21" s="319"/>
    </row>
    <row r="22" spans="1:19" ht="12.75">
      <c r="A22" s="187">
        <v>13</v>
      </c>
      <c r="B22" s="188" t="s">
        <v>602</v>
      </c>
      <c r="C22" s="188" t="s">
        <v>137</v>
      </c>
      <c r="D22" s="188"/>
      <c r="E22" s="189" t="s">
        <v>137</v>
      </c>
      <c r="F22" s="313"/>
      <c r="G22" s="200" t="s">
        <v>678</v>
      </c>
      <c r="H22" s="197"/>
      <c r="K22" s="319"/>
      <c r="L22" s="2"/>
      <c r="M22" s="2"/>
      <c r="N22" s="2"/>
      <c r="O22" s="318"/>
      <c r="P22" s="319"/>
      <c r="Q22" s="320"/>
      <c r="R22" s="319"/>
      <c r="S22" s="319"/>
    </row>
    <row r="23" spans="1:19" ht="12.75">
      <c r="A23" s="187">
        <v>14</v>
      </c>
      <c r="B23" s="188" t="s">
        <v>500</v>
      </c>
      <c r="C23" s="188" t="s">
        <v>556</v>
      </c>
      <c r="D23" s="188" t="s">
        <v>20</v>
      </c>
      <c r="E23" s="191" t="s">
        <v>679</v>
      </c>
      <c r="F23" s="189" t="s">
        <v>152</v>
      </c>
      <c r="G23" s="195"/>
      <c r="H23" s="197"/>
      <c r="K23" s="319"/>
      <c r="L23" s="2"/>
      <c r="M23" s="2"/>
      <c r="N23" s="2"/>
      <c r="O23" s="320"/>
      <c r="P23" s="320"/>
      <c r="Q23" s="319"/>
      <c r="R23" s="319"/>
      <c r="S23" s="319"/>
    </row>
    <row r="24" spans="1:19" ht="12.75">
      <c r="A24" s="193">
        <v>15</v>
      </c>
      <c r="B24" s="186" t="s">
        <v>471</v>
      </c>
      <c r="C24" s="186" t="s">
        <v>123</v>
      </c>
      <c r="D24" s="186" t="s">
        <v>440</v>
      </c>
      <c r="E24" s="189" t="s">
        <v>152</v>
      </c>
      <c r="F24" s="200" t="s">
        <v>680</v>
      </c>
      <c r="G24" s="190"/>
      <c r="H24" s="197"/>
      <c r="K24" s="319"/>
      <c r="L24" s="2"/>
      <c r="M24" s="2"/>
      <c r="N24" s="2"/>
      <c r="O24" s="318"/>
      <c r="P24" s="320"/>
      <c r="Q24" s="319"/>
      <c r="R24" s="319"/>
      <c r="S24" s="319"/>
    </row>
    <row r="25" spans="1:19" ht="12.75">
      <c r="A25" s="193">
        <v>16</v>
      </c>
      <c r="B25" s="186" t="s">
        <v>484</v>
      </c>
      <c r="C25" s="186" t="s">
        <v>152</v>
      </c>
      <c r="D25" s="186" t="s">
        <v>153</v>
      </c>
      <c r="E25" s="200" t="s">
        <v>681</v>
      </c>
      <c r="F25" s="310"/>
      <c r="G25" s="190"/>
      <c r="H25" s="197"/>
      <c r="K25" s="319"/>
      <c r="L25" s="2"/>
      <c r="M25" s="2"/>
      <c r="N25" s="2"/>
      <c r="O25" s="320"/>
      <c r="P25" s="319"/>
      <c r="Q25" s="319"/>
      <c r="R25" s="319"/>
      <c r="S25" s="319"/>
    </row>
    <row r="26" spans="1:19" ht="12.75">
      <c r="A26" s="321"/>
      <c r="D26" s="185"/>
      <c r="E26" s="310"/>
      <c r="F26" s="310"/>
      <c r="G26" s="190"/>
      <c r="H26" s="197"/>
      <c r="I26" s="192" t="s">
        <v>18</v>
      </c>
      <c r="K26" s="296"/>
      <c r="L26" s="1"/>
      <c r="M26" s="1"/>
      <c r="N26" s="2"/>
      <c r="O26" s="319"/>
      <c r="P26" s="319"/>
      <c r="Q26" s="319"/>
      <c r="R26" s="319"/>
      <c r="S26" s="320"/>
    </row>
    <row r="27" spans="1:19" ht="12.75">
      <c r="A27" s="187">
        <v>17</v>
      </c>
      <c r="B27" s="188" t="s">
        <v>488</v>
      </c>
      <c r="C27" s="188" t="s">
        <v>21</v>
      </c>
      <c r="D27" s="188" t="s">
        <v>22</v>
      </c>
      <c r="E27" s="189" t="s">
        <v>21</v>
      </c>
      <c r="F27" s="310"/>
      <c r="G27" s="190"/>
      <c r="H27" s="197"/>
      <c r="I27" t="s">
        <v>682</v>
      </c>
      <c r="K27" s="319"/>
      <c r="L27" s="2"/>
      <c r="M27" s="2"/>
      <c r="N27" s="2"/>
      <c r="O27" s="318"/>
      <c r="P27" s="319"/>
      <c r="Q27" s="319"/>
      <c r="R27" s="319"/>
      <c r="S27" s="320"/>
    </row>
    <row r="28" spans="1:19" ht="12.75">
      <c r="A28" s="187">
        <v>18</v>
      </c>
      <c r="B28" s="188" t="s">
        <v>647</v>
      </c>
      <c r="C28" s="188" t="s">
        <v>93</v>
      </c>
      <c r="D28" s="188"/>
      <c r="E28" s="310" t="s">
        <v>683</v>
      </c>
      <c r="F28" s="189" t="s">
        <v>21</v>
      </c>
      <c r="G28" s="190"/>
      <c r="H28" s="197"/>
      <c r="K28" s="319"/>
      <c r="L28" s="2"/>
      <c r="M28" s="2"/>
      <c r="N28" s="2"/>
      <c r="O28" s="320"/>
      <c r="P28" s="320"/>
      <c r="Q28" s="319"/>
      <c r="R28" s="319"/>
      <c r="S28" s="319"/>
    </row>
    <row r="29" spans="1:19" ht="12.75">
      <c r="A29" s="193">
        <v>19</v>
      </c>
      <c r="B29" s="186" t="s">
        <v>639</v>
      </c>
      <c r="C29" s="186" t="s">
        <v>97</v>
      </c>
      <c r="D29" s="186" t="s">
        <v>98</v>
      </c>
      <c r="E29" s="202" t="s">
        <v>109</v>
      </c>
      <c r="F29" s="191" t="s">
        <v>684</v>
      </c>
      <c r="G29" s="195"/>
      <c r="H29" s="197"/>
      <c r="K29" s="319"/>
      <c r="L29" s="2"/>
      <c r="M29" s="2"/>
      <c r="N29" s="2"/>
      <c r="O29" s="318"/>
      <c r="P29" s="320"/>
      <c r="Q29" s="319"/>
      <c r="R29" s="319"/>
      <c r="S29" s="319"/>
    </row>
    <row r="30" spans="1:19" ht="12.75">
      <c r="A30" s="193">
        <v>20</v>
      </c>
      <c r="B30" s="186" t="s">
        <v>604</v>
      </c>
      <c r="C30" s="186" t="s">
        <v>109</v>
      </c>
      <c r="D30" s="186" t="s">
        <v>9</v>
      </c>
      <c r="E30" s="200" t="s">
        <v>685</v>
      </c>
      <c r="F30" s="313"/>
      <c r="G30" s="189" t="s">
        <v>21</v>
      </c>
      <c r="H30" s="197"/>
      <c r="K30" s="319"/>
      <c r="L30" s="2"/>
      <c r="M30" s="2"/>
      <c r="N30" s="2"/>
      <c r="O30" s="320"/>
      <c r="P30" s="319"/>
      <c r="Q30" s="320"/>
      <c r="R30" s="319"/>
      <c r="S30" s="319"/>
    </row>
    <row r="31" spans="1:19" ht="12.75">
      <c r="A31" s="187">
        <v>21</v>
      </c>
      <c r="B31" s="188" t="s">
        <v>628</v>
      </c>
      <c r="C31" s="188" t="s">
        <v>144</v>
      </c>
      <c r="D31" s="188" t="s">
        <v>145</v>
      </c>
      <c r="E31" s="189" t="s">
        <v>73</v>
      </c>
      <c r="F31" s="313"/>
      <c r="G31" s="191" t="s">
        <v>686</v>
      </c>
      <c r="H31" s="315"/>
      <c r="K31" s="319"/>
      <c r="L31" s="2"/>
      <c r="M31" s="2"/>
      <c r="N31" s="2"/>
      <c r="O31" s="318"/>
      <c r="P31" s="319"/>
      <c r="Q31" s="320"/>
      <c r="R31" s="319"/>
      <c r="S31" s="319"/>
    </row>
    <row r="32" spans="1:19" ht="12.75">
      <c r="A32" s="187">
        <v>22</v>
      </c>
      <c r="B32" s="188" t="s">
        <v>606</v>
      </c>
      <c r="C32" s="188" t="s">
        <v>73</v>
      </c>
      <c r="D32" s="188" t="s">
        <v>74</v>
      </c>
      <c r="E32" s="191" t="s">
        <v>687</v>
      </c>
      <c r="F32" s="189" t="s">
        <v>73</v>
      </c>
      <c r="G32" s="315"/>
      <c r="H32" s="315"/>
      <c r="K32" s="319"/>
      <c r="L32" s="2"/>
      <c r="M32" s="2"/>
      <c r="N32" s="2"/>
      <c r="O32" s="320"/>
      <c r="P32" s="320"/>
      <c r="Q32" s="319"/>
      <c r="R32" s="319"/>
      <c r="S32" s="319"/>
    </row>
    <row r="33" spans="1:19" ht="12.75">
      <c r="A33" s="193">
        <v>23</v>
      </c>
      <c r="B33" s="186" t="s">
        <v>598</v>
      </c>
      <c r="C33" s="186" t="s">
        <v>75</v>
      </c>
      <c r="D33" s="186" t="s">
        <v>76</v>
      </c>
      <c r="E33" s="189" t="s">
        <v>104</v>
      </c>
      <c r="F33" s="200" t="s">
        <v>688</v>
      </c>
      <c r="G33" s="197"/>
      <c r="H33" s="315"/>
      <c r="K33" s="319"/>
      <c r="L33" s="2"/>
      <c r="M33" s="2"/>
      <c r="N33" s="2"/>
      <c r="O33" s="318"/>
      <c r="P33" s="320"/>
      <c r="Q33" s="319"/>
      <c r="R33" s="319"/>
      <c r="S33" s="319"/>
    </row>
    <row r="34" spans="1:19" ht="12.75">
      <c r="A34" s="193">
        <v>24</v>
      </c>
      <c r="B34" s="186" t="s">
        <v>473</v>
      </c>
      <c r="C34" s="186" t="s">
        <v>689</v>
      </c>
      <c r="D34" s="186" t="s">
        <v>103</v>
      </c>
      <c r="E34" s="200" t="s">
        <v>690</v>
      </c>
      <c r="F34" s="310"/>
      <c r="G34" s="197"/>
      <c r="H34" s="186" t="s">
        <v>19</v>
      </c>
      <c r="K34" s="319"/>
      <c r="L34" s="2"/>
      <c r="M34" s="2"/>
      <c r="N34" s="2"/>
      <c r="O34" s="320"/>
      <c r="P34" s="319"/>
      <c r="Q34" s="319"/>
      <c r="R34" s="320"/>
      <c r="S34" s="319"/>
    </row>
    <row r="35" spans="1:19" ht="12.75">
      <c r="A35" s="184"/>
      <c r="B35" s="184"/>
      <c r="C35" s="184"/>
      <c r="D35" s="184"/>
      <c r="E35" s="310"/>
      <c r="F35" s="310"/>
      <c r="G35" s="197"/>
      <c r="H35" s="200" t="s">
        <v>691</v>
      </c>
      <c r="K35" s="2"/>
      <c r="L35" s="2"/>
      <c r="M35" s="2"/>
      <c r="N35" s="2"/>
      <c r="O35" s="319"/>
      <c r="P35" s="319"/>
      <c r="Q35" s="319"/>
      <c r="R35" s="320"/>
      <c r="S35" s="319"/>
    </row>
    <row r="36" spans="1:19" ht="12.75">
      <c r="A36" s="187">
        <v>25</v>
      </c>
      <c r="B36" s="188" t="s">
        <v>493</v>
      </c>
      <c r="C36" s="188" t="s">
        <v>147</v>
      </c>
      <c r="D36" s="188" t="s">
        <v>22</v>
      </c>
      <c r="E36" s="189" t="s">
        <v>120</v>
      </c>
      <c r="F36" s="310"/>
      <c r="G36" s="197"/>
      <c r="H36" s="195"/>
      <c r="K36" s="319"/>
      <c r="L36" s="2"/>
      <c r="M36" s="2"/>
      <c r="N36" s="2"/>
      <c r="O36" s="318"/>
      <c r="P36" s="319"/>
      <c r="Q36" s="319"/>
      <c r="R36" s="319"/>
      <c r="S36" s="319"/>
    </row>
    <row r="37" spans="1:19" ht="12.75">
      <c r="A37" s="187">
        <v>26</v>
      </c>
      <c r="B37" s="188" t="s">
        <v>497</v>
      </c>
      <c r="C37" s="188" t="s">
        <v>120</v>
      </c>
      <c r="D37" s="188" t="s">
        <v>121</v>
      </c>
      <c r="E37" s="310" t="s">
        <v>692</v>
      </c>
      <c r="F37" s="202" t="s">
        <v>19</v>
      </c>
      <c r="G37" s="197"/>
      <c r="H37" s="195"/>
      <c r="K37" s="319"/>
      <c r="L37" s="2"/>
      <c r="M37" s="2"/>
      <c r="N37" s="2"/>
      <c r="O37" s="320"/>
      <c r="P37" s="320"/>
      <c r="Q37" s="319"/>
      <c r="R37" s="319"/>
      <c r="S37" s="319"/>
    </row>
    <row r="38" spans="1:19" ht="12.75">
      <c r="A38" s="193">
        <v>27</v>
      </c>
      <c r="B38" s="186" t="s">
        <v>491</v>
      </c>
      <c r="C38" s="186" t="s">
        <v>84</v>
      </c>
      <c r="D38" s="186" t="s">
        <v>9</v>
      </c>
      <c r="E38" s="202" t="s">
        <v>19</v>
      </c>
      <c r="F38" s="191" t="s">
        <v>693</v>
      </c>
      <c r="G38" s="315"/>
      <c r="H38" s="195"/>
      <c r="K38" s="319"/>
      <c r="L38" s="2"/>
      <c r="M38" s="2"/>
      <c r="N38" s="2"/>
      <c r="O38" s="318"/>
      <c r="P38" s="320"/>
      <c r="Q38" s="319"/>
      <c r="R38" s="319"/>
      <c r="S38" s="319"/>
    </row>
    <row r="39" spans="1:19" ht="12.75">
      <c r="A39" s="193">
        <v>28</v>
      </c>
      <c r="B39" s="186" t="s">
        <v>631</v>
      </c>
      <c r="C39" s="186" t="s">
        <v>19</v>
      </c>
      <c r="D39" s="186" t="s">
        <v>20</v>
      </c>
      <c r="E39" s="200" t="s">
        <v>694</v>
      </c>
      <c r="F39" s="313"/>
      <c r="G39" s="186" t="s">
        <v>19</v>
      </c>
      <c r="H39" s="195"/>
      <c r="K39" s="319"/>
      <c r="L39" s="2"/>
      <c r="M39" s="2"/>
      <c r="N39" s="2"/>
      <c r="O39" s="320"/>
      <c r="P39" s="319"/>
      <c r="Q39" s="320"/>
      <c r="R39" s="319"/>
      <c r="S39" s="319"/>
    </row>
    <row r="40" spans="1:19" ht="12.75">
      <c r="A40" s="187">
        <v>29</v>
      </c>
      <c r="B40" s="188" t="s">
        <v>644</v>
      </c>
      <c r="C40" s="188" t="s">
        <v>135</v>
      </c>
      <c r="D40" s="188" t="s">
        <v>91</v>
      </c>
      <c r="E40" s="4" t="s">
        <v>135</v>
      </c>
      <c r="F40" s="313"/>
      <c r="G40" s="200" t="s">
        <v>695</v>
      </c>
      <c r="H40" s="190"/>
      <c r="K40" s="319"/>
      <c r="L40" s="2"/>
      <c r="M40" s="2"/>
      <c r="N40" s="2"/>
      <c r="O40" s="318"/>
      <c r="P40" s="319"/>
      <c r="Q40" s="320"/>
      <c r="R40" s="319"/>
      <c r="S40" s="319"/>
    </row>
    <row r="41" spans="1:19" ht="12.75">
      <c r="A41" s="187">
        <v>30</v>
      </c>
      <c r="B41" s="188" t="s">
        <v>479</v>
      </c>
      <c r="C41" s="188" t="s">
        <v>132</v>
      </c>
      <c r="D41" s="188" t="s">
        <v>9</v>
      </c>
      <c r="E41" s="191" t="s">
        <v>696</v>
      </c>
      <c r="F41" s="189" t="s">
        <v>122</v>
      </c>
      <c r="G41" s="195"/>
      <c r="H41" s="190"/>
      <c r="K41" s="319"/>
      <c r="L41" s="2"/>
      <c r="M41" s="2"/>
      <c r="N41" s="2"/>
      <c r="O41" s="320"/>
      <c r="P41" s="320"/>
      <c r="Q41" s="319"/>
      <c r="R41" s="319"/>
      <c r="S41" s="319"/>
    </row>
    <row r="42" spans="1:19" ht="12.75">
      <c r="A42" s="193">
        <v>31</v>
      </c>
      <c r="B42" s="186" t="s">
        <v>489</v>
      </c>
      <c r="C42" s="186" t="s">
        <v>122</v>
      </c>
      <c r="D42" s="186" t="s">
        <v>121</v>
      </c>
      <c r="E42" s="189" t="s">
        <v>122</v>
      </c>
      <c r="F42" s="200" t="s">
        <v>697</v>
      </c>
      <c r="G42" s="190"/>
      <c r="H42" s="190"/>
      <c r="K42" s="319"/>
      <c r="L42" s="2"/>
      <c r="M42" s="2"/>
      <c r="N42" s="2"/>
      <c r="O42" s="318"/>
      <c r="P42" s="320"/>
      <c r="Q42" s="319"/>
      <c r="R42" s="319"/>
      <c r="S42" s="319"/>
    </row>
    <row r="43" spans="1:19" ht="12.75">
      <c r="A43" s="193">
        <v>32</v>
      </c>
      <c r="B43" s="186" t="s">
        <v>502</v>
      </c>
      <c r="C43" s="186" t="s">
        <v>106</v>
      </c>
      <c r="D43" s="186" t="s">
        <v>567</v>
      </c>
      <c r="E43" s="200" t="s">
        <v>698</v>
      </c>
      <c r="F43" s="310"/>
      <c r="G43" s="190"/>
      <c r="H43" s="190"/>
      <c r="K43" s="319"/>
      <c r="L43" s="2"/>
      <c r="M43" s="2"/>
      <c r="N43" s="2"/>
      <c r="O43" s="320"/>
      <c r="P43" s="319"/>
      <c r="Q43" s="319"/>
      <c r="R43" s="319"/>
      <c r="S43" s="319"/>
    </row>
    <row r="44" spans="1:19" ht="12.75">
      <c r="A44" s="1"/>
      <c r="B44" s="1"/>
      <c r="C44" s="1"/>
      <c r="D44" s="1"/>
      <c r="E44" s="331"/>
      <c r="F44" s="331"/>
      <c r="G44" s="1"/>
      <c r="H44" s="1"/>
      <c r="K44" s="1"/>
      <c r="L44" s="1"/>
      <c r="M44" s="1"/>
      <c r="N44" s="1"/>
      <c r="O44" s="1"/>
      <c r="P44" s="1"/>
      <c r="Q44" s="1"/>
      <c r="R44" s="1"/>
      <c r="S44" s="1"/>
    </row>
    <row r="45" spans="1:8" ht="12.75">
      <c r="A45" s="1"/>
      <c r="B45" s="1"/>
      <c r="C45" s="1"/>
      <c r="D45" s="1"/>
      <c r="E45" s="331"/>
      <c r="F45" s="331"/>
      <c r="G45" s="1"/>
      <c r="H45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="95" zoomScaleNormal="95" workbookViewId="0" topLeftCell="A30">
      <selection activeCell="A1" sqref="A1"/>
    </sheetView>
  </sheetViews>
  <sheetFormatPr defaultColWidth="9.00390625" defaultRowHeight="14.25"/>
  <cols>
    <col min="1" max="1" width="9.375" style="5" customWidth="1"/>
    <col min="2" max="2" width="21.00390625" style="5" customWidth="1"/>
    <col min="3" max="3" width="14.125" style="5" customWidth="1"/>
    <col min="4" max="4" width="6.00390625" style="5" customWidth="1"/>
    <col min="5" max="5" width="7.625" style="5" customWidth="1"/>
    <col min="6" max="6" width="13.00390625" style="5" customWidth="1"/>
    <col min="7" max="7" width="5.625" style="5" customWidth="1"/>
    <col min="8" max="8" width="8.375" style="5" customWidth="1"/>
    <col min="9" max="9" width="13.625" style="5" customWidth="1"/>
    <col min="10" max="10" width="10.25390625" style="5" customWidth="1"/>
    <col min="11" max="16384" width="8.875" style="5" customWidth="1"/>
  </cols>
  <sheetData>
    <row r="1" spans="2:10" ht="12.75">
      <c r="B1" s="5" t="s">
        <v>53</v>
      </c>
      <c r="C1" s="5" t="s">
        <v>54</v>
      </c>
      <c r="D1" s="5" t="s">
        <v>55</v>
      </c>
      <c r="E1" s="5" t="s">
        <v>56</v>
      </c>
      <c r="F1" s="5" t="s">
        <v>57</v>
      </c>
      <c r="G1" s="5" t="s">
        <v>58</v>
      </c>
      <c r="H1" s="5" t="s">
        <v>59</v>
      </c>
      <c r="I1" s="5" t="s">
        <v>60</v>
      </c>
      <c r="J1" s="5" t="s">
        <v>61</v>
      </c>
    </row>
    <row r="2" spans="1:10" ht="12.75">
      <c r="A2" s="6">
        <v>1074</v>
      </c>
      <c r="B2" s="7" t="s">
        <v>62</v>
      </c>
      <c r="C2" s="8" t="s">
        <v>20</v>
      </c>
      <c r="D2" s="8"/>
      <c r="E2" s="8"/>
      <c r="F2" s="8"/>
      <c r="G2" s="8" t="s">
        <v>63</v>
      </c>
      <c r="H2" s="8"/>
      <c r="I2" s="8"/>
      <c r="J2" s="8" t="s">
        <v>63</v>
      </c>
    </row>
    <row r="3" spans="1:10" ht="12.75">
      <c r="A3" s="6">
        <v>1094</v>
      </c>
      <c r="B3" s="7" t="s">
        <v>64</v>
      </c>
      <c r="C3" s="8" t="s">
        <v>65</v>
      </c>
      <c r="D3" s="8"/>
      <c r="E3" s="8"/>
      <c r="F3" s="8"/>
      <c r="G3" s="8" t="s">
        <v>63</v>
      </c>
      <c r="H3" s="8"/>
      <c r="I3" s="8"/>
      <c r="J3" s="8" t="s">
        <v>63</v>
      </c>
    </row>
    <row r="4" spans="1:10" ht="12.75">
      <c r="A4" s="6">
        <v>1428</v>
      </c>
      <c r="B4" s="7" t="s">
        <v>66</v>
      </c>
      <c r="C4" s="8" t="s">
        <v>67</v>
      </c>
      <c r="D4" s="8"/>
      <c r="E4" s="8"/>
      <c r="F4" s="8"/>
      <c r="G4" s="8" t="s">
        <v>63</v>
      </c>
      <c r="H4" s="8"/>
      <c r="I4" s="8"/>
      <c r="J4" s="8" t="s">
        <v>63</v>
      </c>
    </row>
    <row r="5" spans="1:10" ht="12.75">
      <c r="A5" s="6">
        <v>1449</v>
      </c>
      <c r="B5" s="7" t="s">
        <v>68</v>
      </c>
      <c r="C5" s="6" t="s">
        <v>67</v>
      </c>
      <c r="D5" s="6" t="s">
        <v>63</v>
      </c>
      <c r="E5" s="6"/>
      <c r="F5" s="6"/>
      <c r="G5" s="6" t="s">
        <v>63</v>
      </c>
      <c r="H5" s="6"/>
      <c r="I5" s="6"/>
      <c r="J5" s="6"/>
    </row>
    <row r="6" spans="1:10" ht="12.75">
      <c r="A6" s="6">
        <v>1461</v>
      </c>
      <c r="B6" s="7" t="s">
        <v>69</v>
      </c>
      <c r="C6" s="6" t="s">
        <v>70</v>
      </c>
      <c r="D6" s="6"/>
      <c r="E6" s="6"/>
      <c r="F6" s="6"/>
      <c r="G6" s="6" t="s">
        <v>63</v>
      </c>
      <c r="H6" s="6"/>
      <c r="I6" s="6"/>
      <c r="J6" s="6"/>
    </row>
    <row r="7" spans="1:10" ht="12.75">
      <c r="A7" s="6">
        <v>1464</v>
      </c>
      <c r="B7" s="7" t="s">
        <v>71</v>
      </c>
      <c r="C7" s="8" t="s">
        <v>5</v>
      </c>
      <c r="D7" s="8"/>
      <c r="E7" s="8"/>
      <c r="F7" s="8"/>
      <c r="G7" s="8" t="s">
        <v>63</v>
      </c>
      <c r="H7" s="8" t="s">
        <v>63</v>
      </c>
      <c r="I7" s="8" t="s">
        <v>72</v>
      </c>
      <c r="J7" s="8" t="s">
        <v>63</v>
      </c>
    </row>
    <row r="8" spans="1:10" ht="12.75">
      <c r="A8" s="6">
        <v>1497</v>
      </c>
      <c r="B8" s="7" t="s">
        <v>73</v>
      </c>
      <c r="C8" s="8" t="s">
        <v>74</v>
      </c>
      <c r="D8" s="8"/>
      <c r="E8" s="8"/>
      <c r="F8" s="8"/>
      <c r="G8" s="8" t="s">
        <v>63</v>
      </c>
      <c r="H8" s="8"/>
      <c r="I8" s="8"/>
      <c r="J8" s="8"/>
    </row>
    <row r="9" spans="1:10" ht="12.75">
      <c r="A9" s="6">
        <v>1501</v>
      </c>
      <c r="B9" s="7" t="s">
        <v>75</v>
      </c>
      <c r="C9" s="6" t="s">
        <v>76</v>
      </c>
      <c r="D9" s="6"/>
      <c r="E9" s="6"/>
      <c r="F9" s="6"/>
      <c r="G9" s="6" t="s">
        <v>63</v>
      </c>
      <c r="H9" s="6" t="s">
        <v>63</v>
      </c>
      <c r="I9" s="6" t="s">
        <v>77</v>
      </c>
      <c r="J9" s="6"/>
    </row>
    <row r="10" spans="1:10" ht="12.75">
      <c r="A10" s="6">
        <v>1503</v>
      </c>
      <c r="B10" s="7" t="s">
        <v>78</v>
      </c>
      <c r="C10" s="6" t="s">
        <v>79</v>
      </c>
      <c r="D10" s="6"/>
      <c r="E10" s="6"/>
      <c r="F10" s="6"/>
      <c r="G10" s="6" t="s">
        <v>63</v>
      </c>
      <c r="H10" s="6" t="s">
        <v>63</v>
      </c>
      <c r="I10" s="6" t="s">
        <v>80</v>
      </c>
      <c r="J10" s="6"/>
    </row>
    <row r="11" spans="1:10" ht="12.75">
      <c r="A11" s="6">
        <v>1506</v>
      </c>
      <c r="B11" s="7" t="s">
        <v>81</v>
      </c>
      <c r="C11" s="8" t="s">
        <v>82</v>
      </c>
      <c r="D11" s="8"/>
      <c r="E11" s="8"/>
      <c r="F11" s="8"/>
      <c r="G11" s="8" t="s">
        <v>63</v>
      </c>
      <c r="H11" s="8" t="s">
        <v>63</v>
      </c>
      <c r="I11" s="8"/>
      <c r="J11" s="8"/>
    </row>
    <row r="12" spans="1:10" ht="12.75">
      <c r="A12" s="6">
        <v>1506</v>
      </c>
      <c r="B12" s="7" t="s">
        <v>83</v>
      </c>
      <c r="C12" s="6" t="s">
        <v>20</v>
      </c>
      <c r="D12" s="6" t="s">
        <v>63</v>
      </c>
      <c r="E12" s="6"/>
      <c r="F12" s="6"/>
      <c r="G12" s="6" t="s">
        <v>63</v>
      </c>
      <c r="H12" s="6"/>
      <c r="I12" s="6"/>
      <c r="J12" s="6"/>
    </row>
    <row r="13" spans="1:10" ht="12.75">
      <c r="A13" s="6">
        <v>1510</v>
      </c>
      <c r="B13" s="7" t="s">
        <v>84</v>
      </c>
      <c r="C13" s="6" t="s">
        <v>70</v>
      </c>
      <c r="D13" s="6"/>
      <c r="E13" s="6" t="s">
        <v>63</v>
      </c>
      <c r="F13" s="6" t="s">
        <v>85</v>
      </c>
      <c r="G13" s="6" t="s">
        <v>63</v>
      </c>
      <c r="H13" s="6"/>
      <c r="I13" s="6"/>
      <c r="J13" s="6"/>
    </row>
    <row r="14" spans="1:10" ht="12.75">
      <c r="A14" s="6">
        <v>1519</v>
      </c>
      <c r="B14" s="7" t="s">
        <v>86</v>
      </c>
      <c r="C14" s="6" t="s">
        <v>65</v>
      </c>
      <c r="D14" s="6" t="s">
        <v>63</v>
      </c>
      <c r="E14" s="6"/>
      <c r="F14" s="6"/>
      <c r="G14" s="6" t="s">
        <v>63</v>
      </c>
      <c r="H14" s="6" t="s">
        <v>63</v>
      </c>
      <c r="I14" s="6" t="s">
        <v>87</v>
      </c>
      <c r="J14" s="6"/>
    </row>
    <row r="15" spans="1:10" ht="12.75">
      <c r="A15" s="6">
        <v>1524</v>
      </c>
      <c r="B15" s="7" t="s">
        <v>88</v>
      </c>
      <c r="C15" s="6" t="s">
        <v>7</v>
      </c>
      <c r="D15" s="6"/>
      <c r="E15" s="6"/>
      <c r="F15" s="6"/>
      <c r="G15" s="6" t="s">
        <v>63</v>
      </c>
      <c r="H15" s="6" t="s">
        <v>63</v>
      </c>
      <c r="I15" s="6" t="s">
        <v>89</v>
      </c>
      <c r="J15" s="6"/>
    </row>
    <row r="16" spans="1:10" ht="12.75">
      <c r="A16" s="6">
        <v>1534</v>
      </c>
      <c r="B16" s="7" t="s">
        <v>90</v>
      </c>
      <c r="C16" s="6" t="s">
        <v>91</v>
      </c>
      <c r="D16" s="6"/>
      <c r="E16" s="6"/>
      <c r="F16" s="6"/>
      <c r="G16" s="6" t="s">
        <v>63</v>
      </c>
      <c r="H16" s="6" t="s">
        <v>63</v>
      </c>
      <c r="I16" s="6" t="s">
        <v>92</v>
      </c>
      <c r="J16" s="6"/>
    </row>
    <row r="17" spans="1:10" ht="12.75">
      <c r="A17" s="6">
        <v>1534</v>
      </c>
      <c r="B17" s="7" t="s">
        <v>93</v>
      </c>
      <c r="C17" s="6" t="s">
        <v>94</v>
      </c>
      <c r="D17" s="6" t="s">
        <v>63</v>
      </c>
      <c r="E17" s="6" t="s">
        <v>63</v>
      </c>
      <c r="F17" s="6" t="s">
        <v>95</v>
      </c>
      <c r="G17" s="6" t="s">
        <v>63</v>
      </c>
      <c r="H17" s="6" t="s">
        <v>63</v>
      </c>
      <c r="I17" s="6" t="s">
        <v>96</v>
      </c>
      <c r="J17" s="6"/>
    </row>
    <row r="18" spans="1:10" ht="12.75">
      <c r="A18" s="6">
        <v>1536</v>
      </c>
      <c r="B18" s="6" t="s">
        <v>97</v>
      </c>
      <c r="C18" s="6" t="s">
        <v>98</v>
      </c>
      <c r="D18" s="6"/>
      <c r="E18" s="6"/>
      <c r="F18" s="6"/>
      <c r="G18" s="6" t="s">
        <v>63</v>
      </c>
      <c r="H18" s="6" t="s">
        <v>63</v>
      </c>
      <c r="I18" s="6"/>
      <c r="J18" s="6"/>
    </row>
    <row r="19" spans="1:10" ht="12.75">
      <c r="A19" s="6">
        <v>1538</v>
      </c>
      <c r="B19" s="7" t="s">
        <v>99</v>
      </c>
      <c r="C19" s="6" t="s">
        <v>100</v>
      </c>
      <c r="D19" s="6"/>
      <c r="E19" s="6"/>
      <c r="F19" s="6"/>
      <c r="G19" s="6" t="s">
        <v>63</v>
      </c>
      <c r="H19" s="6" t="s">
        <v>63</v>
      </c>
      <c r="I19" s="6" t="s">
        <v>101</v>
      </c>
      <c r="J19" s="6"/>
    </row>
    <row r="20" spans="1:10" ht="12.75">
      <c r="A20" s="6">
        <v>1541</v>
      </c>
      <c r="B20" s="7" t="s">
        <v>102</v>
      </c>
      <c r="C20" s="6" t="s">
        <v>103</v>
      </c>
      <c r="D20" s="6"/>
      <c r="E20" s="6"/>
      <c r="F20" s="6"/>
      <c r="G20" s="6" t="s">
        <v>63</v>
      </c>
      <c r="H20" s="6" t="s">
        <v>63</v>
      </c>
      <c r="I20" s="6" t="s">
        <v>104</v>
      </c>
      <c r="J20" s="6"/>
    </row>
    <row r="21" spans="1:10" ht="12.75">
      <c r="A21" s="6">
        <v>1550</v>
      </c>
      <c r="B21" s="7" t="s">
        <v>105</v>
      </c>
      <c r="C21" s="6" t="s">
        <v>22</v>
      </c>
      <c r="D21" s="6"/>
      <c r="E21" s="6"/>
      <c r="F21" s="6"/>
      <c r="G21" s="6" t="s">
        <v>63</v>
      </c>
      <c r="H21" s="6" t="s">
        <v>63</v>
      </c>
      <c r="I21" s="6" t="s">
        <v>21</v>
      </c>
      <c r="J21" s="6"/>
    </row>
    <row r="22" spans="1:10" ht="12.75">
      <c r="A22" s="6">
        <v>1562</v>
      </c>
      <c r="B22" s="7" t="s">
        <v>106</v>
      </c>
      <c r="C22" s="9" t="s">
        <v>107</v>
      </c>
      <c r="D22" s="6" t="s">
        <v>63</v>
      </c>
      <c r="E22" s="6" t="s">
        <v>63</v>
      </c>
      <c r="F22" s="6" t="s">
        <v>108</v>
      </c>
      <c r="G22" s="6" t="s">
        <v>63</v>
      </c>
      <c r="H22" s="6" t="s">
        <v>63</v>
      </c>
      <c r="I22" s="6" t="s">
        <v>109</v>
      </c>
      <c r="J22" s="6"/>
    </row>
    <row r="23" spans="1:10" ht="12.75">
      <c r="A23" s="6">
        <v>1563</v>
      </c>
      <c r="B23" s="7" t="s">
        <v>110</v>
      </c>
      <c r="C23" s="6" t="s">
        <v>111</v>
      </c>
      <c r="D23" s="6" t="s">
        <v>63</v>
      </c>
      <c r="E23" s="6" t="s">
        <v>63</v>
      </c>
      <c r="F23" s="6"/>
      <c r="G23" s="6" t="s">
        <v>63</v>
      </c>
      <c r="H23" s="6" t="s">
        <v>63</v>
      </c>
      <c r="I23" s="6" t="s">
        <v>112</v>
      </c>
      <c r="J23" s="6"/>
    </row>
    <row r="24" spans="1:10" ht="12.75">
      <c r="A24" s="6">
        <v>1574</v>
      </c>
      <c r="B24" s="7" t="s">
        <v>113</v>
      </c>
      <c r="C24" s="6" t="s">
        <v>114</v>
      </c>
      <c r="D24" s="6" t="s">
        <v>63</v>
      </c>
      <c r="E24" s="6"/>
      <c r="F24" s="6"/>
      <c r="G24" s="6" t="s">
        <v>63</v>
      </c>
      <c r="H24" s="6"/>
      <c r="I24" s="6"/>
      <c r="J24" s="6"/>
    </row>
    <row r="25" spans="1:10" ht="12.75">
      <c r="A25" s="6">
        <v>1583</v>
      </c>
      <c r="B25" s="7" t="s">
        <v>115</v>
      </c>
      <c r="C25" s="6" t="s">
        <v>20</v>
      </c>
      <c r="D25" s="6" t="s">
        <v>63</v>
      </c>
      <c r="E25" s="6" t="s">
        <v>63</v>
      </c>
      <c r="F25" s="6" t="s">
        <v>116</v>
      </c>
      <c r="G25" s="6" t="s">
        <v>63</v>
      </c>
      <c r="H25" s="6" t="s">
        <v>63</v>
      </c>
      <c r="I25" s="6" t="s">
        <v>81</v>
      </c>
      <c r="J25" s="6"/>
    </row>
    <row r="26" spans="1:10" ht="12.75">
      <c r="A26" s="6">
        <v>1588</v>
      </c>
      <c r="B26" s="7" t="s">
        <v>72</v>
      </c>
      <c r="C26" s="8" t="s">
        <v>5</v>
      </c>
      <c r="D26" s="8"/>
      <c r="E26" s="8"/>
      <c r="F26" s="8"/>
      <c r="G26" s="8" t="s">
        <v>63</v>
      </c>
      <c r="H26" s="8" t="s">
        <v>63</v>
      </c>
      <c r="I26" s="8" t="s">
        <v>71</v>
      </c>
      <c r="J26" s="8" t="s">
        <v>63</v>
      </c>
    </row>
    <row r="27" spans="1:10" ht="12.75">
      <c r="A27" s="6">
        <v>1603</v>
      </c>
      <c r="B27" s="7" t="s">
        <v>117</v>
      </c>
      <c r="C27" s="6" t="s">
        <v>118</v>
      </c>
      <c r="D27" s="6" t="s">
        <v>63</v>
      </c>
      <c r="E27" s="6"/>
      <c r="F27" s="6"/>
      <c r="G27" s="6" t="s">
        <v>63</v>
      </c>
      <c r="H27" s="6" t="s">
        <v>63</v>
      </c>
      <c r="I27" s="6" t="s">
        <v>119</v>
      </c>
      <c r="J27" s="6"/>
    </row>
    <row r="28" spans="1:10" ht="12.75">
      <c r="A28" s="6">
        <v>1603</v>
      </c>
      <c r="B28" s="7" t="s">
        <v>120</v>
      </c>
      <c r="C28" s="6" t="s">
        <v>121</v>
      </c>
      <c r="D28" s="6" t="s">
        <v>63</v>
      </c>
      <c r="E28" s="6"/>
      <c r="F28" s="6"/>
      <c r="G28" s="6" t="s">
        <v>63</v>
      </c>
      <c r="H28" s="6" t="s">
        <v>63</v>
      </c>
      <c r="I28" s="6" t="s">
        <v>122</v>
      </c>
      <c r="J28" s="6"/>
    </row>
    <row r="29" spans="1:10" ht="12.75">
      <c r="A29" s="6">
        <v>1604</v>
      </c>
      <c r="B29" s="7" t="s">
        <v>123</v>
      </c>
      <c r="C29" s="6" t="s">
        <v>111</v>
      </c>
      <c r="D29" s="6" t="s">
        <v>63</v>
      </c>
      <c r="E29" s="6"/>
      <c r="F29" s="6"/>
      <c r="G29" s="6" t="s">
        <v>63</v>
      </c>
      <c r="H29" s="6" t="s">
        <v>63</v>
      </c>
      <c r="I29" s="6" t="s">
        <v>124</v>
      </c>
      <c r="J29" s="6"/>
    </row>
    <row r="30" spans="1:10" ht="12.75">
      <c r="A30" s="6">
        <v>1606</v>
      </c>
      <c r="B30" s="7" t="s">
        <v>92</v>
      </c>
      <c r="C30" s="6" t="s">
        <v>91</v>
      </c>
      <c r="D30" s="6"/>
      <c r="E30" s="6"/>
      <c r="F30" s="6"/>
      <c r="G30" s="6" t="s">
        <v>63</v>
      </c>
      <c r="H30" s="6" t="s">
        <v>63</v>
      </c>
      <c r="I30" s="6" t="s">
        <v>90</v>
      </c>
      <c r="J30" s="6"/>
    </row>
    <row r="31" spans="1:10" ht="12.75">
      <c r="A31" s="6">
        <v>1607</v>
      </c>
      <c r="B31" s="7" t="s">
        <v>125</v>
      </c>
      <c r="C31" s="8" t="s">
        <v>34</v>
      </c>
      <c r="D31" s="8" t="s">
        <v>63</v>
      </c>
      <c r="E31" s="8"/>
      <c r="F31" s="8"/>
      <c r="G31" s="8" t="s">
        <v>63</v>
      </c>
      <c r="H31" s="8"/>
      <c r="I31" s="8"/>
      <c r="J31" s="8" t="s">
        <v>63</v>
      </c>
    </row>
    <row r="32" spans="1:10" ht="12.75">
      <c r="A32" s="6">
        <v>1616</v>
      </c>
      <c r="B32" s="7" t="s">
        <v>124</v>
      </c>
      <c r="C32" s="6" t="s">
        <v>111</v>
      </c>
      <c r="D32" s="6" t="s">
        <v>63</v>
      </c>
      <c r="E32" s="6" t="s">
        <v>63</v>
      </c>
      <c r="F32" s="6" t="s">
        <v>126</v>
      </c>
      <c r="G32" s="6" t="s">
        <v>63</v>
      </c>
      <c r="H32" s="6" t="s">
        <v>63</v>
      </c>
      <c r="I32" s="6" t="s">
        <v>123</v>
      </c>
      <c r="J32" s="6"/>
    </row>
    <row r="33" spans="1:10" ht="12.75">
      <c r="A33" s="6">
        <v>1617</v>
      </c>
      <c r="B33" s="7" t="s">
        <v>127</v>
      </c>
      <c r="C33" s="6" t="s">
        <v>128</v>
      </c>
      <c r="D33" s="6"/>
      <c r="E33" s="6"/>
      <c r="F33" s="6"/>
      <c r="G33" s="6" t="s">
        <v>63</v>
      </c>
      <c r="H33" s="6" t="s">
        <v>63</v>
      </c>
      <c r="I33" s="6" t="s">
        <v>23</v>
      </c>
      <c r="J33" s="6"/>
    </row>
    <row r="34" spans="1:10" ht="12.75">
      <c r="A34" s="6">
        <v>1622</v>
      </c>
      <c r="B34" s="7" t="s">
        <v>129</v>
      </c>
      <c r="C34" s="6" t="s">
        <v>130</v>
      </c>
      <c r="D34" s="6"/>
      <c r="E34" s="6"/>
      <c r="F34" s="6"/>
      <c r="G34" s="6" t="s">
        <v>63</v>
      </c>
      <c r="H34" s="6"/>
      <c r="I34" s="6"/>
      <c r="J34" s="6"/>
    </row>
    <row r="35" spans="1:10" ht="12.75">
      <c r="A35" s="6">
        <v>1630</v>
      </c>
      <c r="B35" s="7" t="s">
        <v>119</v>
      </c>
      <c r="C35" s="6" t="s">
        <v>131</v>
      </c>
      <c r="D35" s="6" t="s">
        <v>63</v>
      </c>
      <c r="E35" s="6"/>
      <c r="F35" s="6"/>
      <c r="G35" s="6" t="s">
        <v>63</v>
      </c>
      <c r="H35" s="6" t="s">
        <v>63</v>
      </c>
      <c r="I35" s="6" t="s">
        <v>117</v>
      </c>
      <c r="J35" s="6"/>
    </row>
    <row r="36" spans="1:10" ht="12.75">
      <c r="A36" s="6">
        <v>1634</v>
      </c>
      <c r="B36" s="6" t="s">
        <v>122</v>
      </c>
      <c r="C36" s="6" t="s">
        <v>121</v>
      </c>
      <c r="D36" s="6" t="s">
        <v>63</v>
      </c>
      <c r="E36" s="6"/>
      <c r="F36" s="6"/>
      <c r="G36" s="6" t="s">
        <v>63</v>
      </c>
      <c r="H36" s="6"/>
      <c r="I36" s="6"/>
      <c r="J36" s="6"/>
    </row>
    <row r="37" spans="1:10" ht="12.75">
      <c r="A37" s="6">
        <v>1640</v>
      </c>
      <c r="B37" s="7" t="s">
        <v>132</v>
      </c>
      <c r="C37" s="6" t="s">
        <v>70</v>
      </c>
      <c r="D37" s="6"/>
      <c r="E37" s="6"/>
      <c r="F37" s="6"/>
      <c r="G37" s="6" t="s">
        <v>63</v>
      </c>
      <c r="H37" s="6"/>
      <c r="I37" s="6"/>
      <c r="J37" s="6"/>
    </row>
    <row r="38" spans="1:10" ht="12.75">
      <c r="A38" s="6">
        <v>1643</v>
      </c>
      <c r="B38" s="7" t="s">
        <v>133</v>
      </c>
      <c r="C38" s="6" t="s">
        <v>134</v>
      </c>
      <c r="D38" s="6" t="s">
        <v>63</v>
      </c>
      <c r="E38" s="6" t="s">
        <v>63</v>
      </c>
      <c r="F38" s="6"/>
      <c r="G38" s="10" t="s">
        <v>63</v>
      </c>
      <c r="H38" s="6" t="s">
        <v>63</v>
      </c>
      <c r="I38" s="6"/>
      <c r="J38" s="6"/>
    </row>
    <row r="39" spans="1:10" ht="12.75">
      <c r="A39" s="6">
        <v>1644</v>
      </c>
      <c r="B39" s="7" t="s">
        <v>112</v>
      </c>
      <c r="C39" s="6" t="s">
        <v>111</v>
      </c>
      <c r="D39" s="6" t="s">
        <v>63</v>
      </c>
      <c r="E39" s="6"/>
      <c r="F39" s="6"/>
      <c r="G39" s="6" t="s">
        <v>63</v>
      </c>
      <c r="H39" s="6" t="s">
        <v>63</v>
      </c>
      <c r="I39" s="6" t="s">
        <v>110</v>
      </c>
      <c r="J39" s="6"/>
    </row>
    <row r="40" spans="1:10" ht="12.75">
      <c r="A40" s="6">
        <v>1647</v>
      </c>
      <c r="B40" s="7" t="s">
        <v>135</v>
      </c>
      <c r="C40" s="6" t="s">
        <v>91</v>
      </c>
      <c r="D40" s="6" t="s">
        <v>63</v>
      </c>
      <c r="E40" s="6" t="s">
        <v>63</v>
      </c>
      <c r="F40" s="6" t="s">
        <v>136</v>
      </c>
      <c r="G40" s="6" t="s">
        <v>63</v>
      </c>
      <c r="H40" s="6"/>
      <c r="I40" s="6"/>
      <c r="J40" s="6"/>
    </row>
    <row r="41" spans="1:10" ht="12.75">
      <c r="A41" s="6">
        <v>1659</v>
      </c>
      <c r="B41" s="7" t="s">
        <v>137</v>
      </c>
      <c r="C41" s="6" t="s">
        <v>138</v>
      </c>
      <c r="D41" s="6" t="s">
        <v>63</v>
      </c>
      <c r="E41" s="6" t="s">
        <v>63</v>
      </c>
      <c r="F41" s="6" t="s">
        <v>139</v>
      </c>
      <c r="G41" s="6" t="s">
        <v>63</v>
      </c>
      <c r="H41" s="6"/>
      <c r="I41" s="6"/>
      <c r="J41" s="6"/>
    </row>
    <row r="42" spans="1:10" ht="12.75">
      <c r="A42" s="6">
        <v>1660</v>
      </c>
      <c r="B42" s="7" t="s">
        <v>140</v>
      </c>
      <c r="C42" s="6" t="s">
        <v>7</v>
      </c>
      <c r="D42" s="6"/>
      <c r="E42" s="6" t="s">
        <v>63</v>
      </c>
      <c r="F42" s="6" t="s">
        <v>141</v>
      </c>
      <c r="G42" s="6" t="s">
        <v>63</v>
      </c>
      <c r="H42" s="6" t="s">
        <v>63</v>
      </c>
      <c r="I42" s="6" t="s">
        <v>142</v>
      </c>
      <c r="J42" s="6"/>
    </row>
    <row r="43" spans="1:10" ht="12.75">
      <c r="A43" s="6">
        <v>1661</v>
      </c>
      <c r="B43" s="7" t="s">
        <v>80</v>
      </c>
      <c r="C43" s="6" t="s">
        <v>79</v>
      </c>
      <c r="D43" s="6"/>
      <c r="E43" s="6"/>
      <c r="F43" s="6"/>
      <c r="G43" s="6" t="s">
        <v>63</v>
      </c>
      <c r="H43" s="6" t="s">
        <v>63</v>
      </c>
      <c r="I43" s="6" t="s">
        <v>78</v>
      </c>
      <c r="J43" s="6"/>
    </row>
    <row r="44" spans="1:10" ht="12.75">
      <c r="A44" s="6">
        <v>1666</v>
      </c>
      <c r="B44" s="7" t="s">
        <v>101</v>
      </c>
      <c r="C44" s="6" t="s">
        <v>70</v>
      </c>
      <c r="D44" s="6"/>
      <c r="E44" s="6"/>
      <c r="F44" s="6"/>
      <c r="G44" s="6" t="s">
        <v>63</v>
      </c>
      <c r="H44" s="6" t="s">
        <v>63</v>
      </c>
      <c r="I44" s="6" t="s">
        <v>99</v>
      </c>
      <c r="J44" s="6"/>
    </row>
    <row r="45" spans="1:10" ht="12.75">
      <c r="A45" s="6">
        <v>1671</v>
      </c>
      <c r="B45" s="7" t="s">
        <v>109</v>
      </c>
      <c r="C45" s="6" t="s">
        <v>70</v>
      </c>
      <c r="D45" s="6" t="s">
        <v>63</v>
      </c>
      <c r="E45" s="6" t="s">
        <v>63</v>
      </c>
      <c r="F45" s="6" t="s">
        <v>143</v>
      </c>
      <c r="G45" s="6" t="s">
        <v>63</v>
      </c>
      <c r="H45" s="6" t="s">
        <v>143</v>
      </c>
      <c r="I45" s="6"/>
      <c r="J45" s="6"/>
    </row>
    <row r="46" spans="1:10" ht="12.75">
      <c r="A46" s="6">
        <v>1672</v>
      </c>
      <c r="B46" s="7" t="s">
        <v>144</v>
      </c>
      <c r="C46" s="6" t="s">
        <v>145</v>
      </c>
      <c r="D46" s="6" t="s">
        <v>63</v>
      </c>
      <c r="E46" s="6"/>
      <c r="F46" s="6"/>
      <c r="G46" s="6" t="s">
        <v>63</v>
      </c>
      <c r="H46" s="6" t="s">
        <v>63</v>
      </c>
      <c r="I46" s="6" t="s">
        <v>146</v>
      </c>
      <c r="J46" s="6"/>
    </row>
    <row r="47" spans="1:10" ht="12.75">
      <c r="A47" s="6">
        <v>1675</v>
      </c>
      <c r="B47" s="8" t="s">
        <v>147</v>
      </c>
      <c r="C47" s="8" t="s">
        <v>22</v>
      </c>
      <c r="D47" s="8"/>
      <c r="E47" s="8" t="s">
        <v>63</v>
      </c>
      <c r="F47" s="8" t="s">
        <v>148</v>
      </c>
      <c r="G47" s="8" t="s">
        <v>63</v>
      </c>
      <c r="H47" s="8"/>
      <c r="I47" s="8"/>
      <c r="J47" s="8" t="s">
        <v>63</v>
      </c>
    </row>
    <row r="48" spans="1:10" ht="12.75">
      <c r="A48" s="6">
        <v>1676</v>
      </c>
      <c r="B48" s="7" t="s">
        <v>23</v>
      </c>
      <c r="C48" s="6" t="s">
        <v>149</v>
      </c>
      <c r="D48" s="6" t="s">
        <v>63</v>
      </c>
      <c r="E48" s="6"/>
      <c r="F48" s="6"/>
      <c r="G48" s="6" t="s">
        <v>63</v>
      </c>
      <c r="H48" s="6" t="s">
        <v>63</v>
      </c>
      <c r="I48" s="6" t="s">
        <v>127</v>
      </c>
      <c r="J48" s="6"/>
    </row>
    <row r="49" spans="1:10" ht="12.75">
      <c r="A49" s="6">
        <v>1676</v>
      </c>
      <c r="B49" s="7" t="s">
        <v>104</v>
      </c>
      <c r="C49" s="6" t="s">
        <v>103</v>
      </c>
      <c r="D49" s="6"/>
      <c r="E49" s="6"/>
      <c r="F49" s="6"/>
      <c r="G49" s="6" t="s">
        <v>63</v>
      </c>
      <c r="H49" s="6" t="s">
        <v>63</v>
      </c>
      <c r="I49" s="6" t="s">
        <v>102</v>
      </c>
      <c r="J49" s="6"/>
    </row>
    <row r="50" spans="1:10" ht="12.75">
      <c r="A50" s="6">
        <v>1677</v>
      </c>
      <c r="B50" s="7" t="s">
        <v>126</v>
      </c>
      <c r="C50" s="6" t="s">
        <v>111</v>
      </c>
      <c r="D50" s="6" t="s">
        <v>63</v>
      </c>
      <c r="E50" s="6" t="s">
        <v>63</v>
      </c>
      <c r="F50" s="6" t="s">
        <v>124</v>
      </c>
      <c r="G50" s="6" t="s">
        <v>63</v>
      </c>
      <c r="H50" s="6"/>
      <c r="I50" s="9"/>
      <c r="J50" s="6"/>
    </row>
    <row r="51" spans="1:10" ht="12.75">
      <c r="A51" s="6">
        <v>1679</v>
      </c>
      <c r="B51" s="7" t="s">
        <v>21</v>
      </c>
      <c r="C51" s="6" t="s">
        <v>22</v>
      </c>
      <c r="D51" s="6"/>
      <c r="E51" s="6" t="s">
        <v>63</v>
      </c>
      <c r="F51" s="6" t="s">
        <v>150</v>
      </c>
      <c r="G51" s="6" t="s">
        <v>63</v>
      </c>
      <c r="H51" s="6" t="s">
        <v>63</v>
      </c>
      <c r="I51" s="6" t="s">
        <v>151</v>
      </c>
      <c r="J51" s="6"/>
    </row>
    <row r="52" spans="1:10" ht="12.75">
      <c r="A52" s="6">
        <v>1687</v>
      </c>
      <c r="B52" s="7" t="s">
        <v>152</v>
      </c>
      <c r="C52" s="8" t="s">
        <v>153</v>
      </c>
      <c r="D52" s="8" t="s">
        <v>63</v>
      </c>
      <c r="E52" s="8"/>
      <c r="F52" s="8"/>
      <c r="G52" s="8" t="s">
        <v>63</v>
      </c>
      <c r="H52" s="8"/>
      <c r="I52" s="8"/>
      <c r="J52" s="8"/>
    </row>
    <row r="53" spans="1:10" ht="12.75">
      <c r="A53" s="6">
        <v>1700</v>
      </c>
      <c r="B53" s="7" t="s">
        <v>77</v>
      </c>
      <c r="C53" s="6" t="s">
        <v>76</v>
      </c>
      <c r="D53" s="6"/>
      <c r="E53" s="6"/>
      <c r="F53" s="6"/>
      <c r="G53" s="6" t="s">
        <v>63</v>
      </c>
      <c r="H53" s="6" t="s">
        <v>63</v>
      </c>
      <c r="I53" s="6" t="s">
        <v>75</v>
      </c>
      <c r="J53" s="6"/>
    </row>
    <row r="54" spans="1:10" ht="12.75">
      <c r="A54" s="6">
        <v>1700</v>
      </c>
      <c r="B54" s="7" t="s">
        <v>146</v>
      </c>
      <c r="C54" s="6" t="s">
        <v>145</v>
      </c>
      <c r="D54" s="6"/>
      <c r="E54" s="6"/>
      <c r="F54" s="6"/>
      <c r="G54" s="6" t="s">
        <v>63</v>
      </c>
      <c r="H54" s="6" t="s">
        <v>63</v>
      </c>
      <c r="I54" s="6" t="s">
        <v>144</v>
      </c>
      <c r="J54" s="6"/>
    </row>
    <row r="55" spans="1:10" ht="12.75">
      <c r="A55" s="6">
        <v>893</v>
      </c>
      <c r="B55" s="7" t="s">
        <v>154</v>
      </c>
      <c r="C55" s="8" t="s">
        <v>20</v>
      </c>
      <c r="D55" s="8"/>
      <c r="E55" s="8"/>
      <c r="F55" s="8"/>
      <c r="G55" s="10"/>
      <c r="H55" s="8"/>
      <c r="I55" s="8"/>
      <c r="J55" s="8" t="s">
        <v>63</v>
      </c>
    </row>
    <row r="56" spans="1:10" ht="12.75">
      <c r="A56" s="6">
        <v>933</v>
      </c>
      <c r="B56" s="7" t="s">
        <v>155</v>
      </c>
      <c r="C56" s="8" t="s">
        <v>20</v>
      </c>
      <c r="D56" s="8"/>
      <c r="E56" s="8"/>
      <c r="F56" s="8"/>
      <c r="G56" s="8"/>
      <c r="H56" s="8"/>
      <c r="I56" s="8"/>
      <c r="J56" s="8" t="s">
        <v>63</v>
      </c>
    </row>
    <row r="57" spans="1:10" ht="12.75">
      <c r="A57" s="6">
        <v>940</v>
      </c>
      <c r="B57" s="7" t="s">
        <v>156</v>
      </c>
      <c r="C57" s="8" t="s">
        <v>20</v>
      </c>
      <c r="D57" s="8"/>
      <c r="E57" s="8"/>
      <c r="F57" s="8"/>
      <c r="G57" s="8"/>
      <c r="H57" s="8"/>
      <c r="I57" s="8"/>
      <c r="J57" s="8" t="s">
        <v>63</v>
      </c>
    </row>
    <row r="58" spans="1:10" ht="12.75">
      <c r="A58" s="6">
        <v>941</v>
      </c>
      <c r="B58" s="7" t="s">
        <v>157</v>
      </c>
      <c r="C58" s="8" t="s">
        <v>20</v>
      </c>
      <c r="D58" s="8"/>
      <c r="E58" s="8"/>
      <c r="F58" s="8"/>
      <c r="G58" s="8"/>
      <c r="H58" s="8"/>
      <c r="I58" s="8"/>
      <c r="J58" s="8" t="s">
        <v>63</v>
      </c>
    </row>
    <row r="59" spans="1:10" ht="12.75">
      <c r="A59" s="6">
        <v>959</v>
      </c>
      <c r="B59" s="7" t="s">
        <v>158</v>
      </c>
      <c r="C59" s="8" t="s">
        <v>22</v>
      </c>
      <c r="D59" s="8"/>
      <c r="E59" s="8"/>
      <c r="F59" s="8"/>
      <c r="G59" s="8"/>
      <c r="H59" s="8"/>
      <c r="I59" s="8"/>
      <c r="J59" s="8"/>
    </row>
    <row r="60" spans="1:10" ht="12.75">
      <c r="A60" s="6">
        <v>972</v>
      </c>
      <c r="B60" s="7" t="s">
        <v>159</v>
      </c>
      <c r="C60" s="8" t="s">
        <v>20</v>
      </c>
      <c r="D60" s="8"/>
      <c r="E60" s="8"/>
      <c r="F60" s="8"/>
      <c r="G60" s="8"/>
      <c r="H60" s="8"/>
      <c r="I60" s="8"/>
      <c r="J60" s="8" t="s">
        <v>63</v>
      </c>
    </row>
    <row r="61" spans="1:10" ht="12.75">
      <c r="A61" s="6">
        <v>979</v>
      </c>
      <c r="B61" s="6" t="s">
        <v>160</v>
      </c>
      <c r="C61" s="6" t="s">
        <v>91</v>
      </c>
      <c r="D61" s="6"/>
      <c r="E61" s="6"/>
      <c r="F61" s="6"/>
      <c r="G61" s="6"/>
      <c r="H61" s="6"/>
      <c r="I61" s="6"/>
      <c r="J61" s="6" t="s">
        <v>63</v>
      </c>
    </row>
    <row r="62" spans="1:10" ht="12.75">
      <c r="A62" s="6">
        <v>1000</v>
      </c>
      <c r="B62" s="6" t="s">
        <v>161</v>
      </c>
      <c r="C62" s="6" t="s">
        <v>51</v>
      </c>
      <c r="D62" s="6"/>
      <c r="E62" s="6"/>
      <c r="F62" s="6"/>
      <c r="G62" s="6"/>
      <c r="H62" s="6"/>
      <c r="I62" s="6"/>
      <c r="J62" s="6" t="s">
        <v>63</v>
      </c>
    </row>
    <row r="63" spans="1:10" ht="12.75">
      <c r="A63" s="6">
        <v>1023</v>
      </c>
      <c r="B63" s="6" t="s">
        <v>162</v>
      </c>
      <c r="C63" s="6" t="s">
        <v>91</v>
      </c>
      <c r="D63" s="6"/>
      <c r="E63" s="6"/>
      <c r="F63" s="6"/>
      <c r="G63" s="6"/>
      <c r="H63" s="6"/>
      <c r="I63" s="6"/>
      <c r="J63" s="6" t="s">
        <v>63</v>
      </c>
    </row>
    <row r="64" spans="1:10" ht="12.75">
      <c r="A64" s="6">
        <v>1026</v>
      </c>
      <c r="B64" s="7" t="s">
        <v>163</v>
      </c>
      <c r="C64" s="8" t="s">
        <v>22</v>
      </c>
      <c r="D64" s="8"/>
      <c r="E64" s="8"/>
      <c r="F64" s="8"/>
      <c r="G64" s="8"/>
      <c r="H64" s="8"/>
      <c r="I64" s="8"/>
      <c r="J64" s="8" t="s">
        <v>63</v>
      </c>
    </row>
    <row r="65" spans="1:10" ht="12.75">
      <c r="A65" s="6">
        <v>1070</v>
      </c>
      <c r="B65" s="6" t="s">
        <v>164</v>
      </c>
      <c r="C65" s="6" t="s">
        <v>91</v>
      </c>
      <c r="D65" s="6"/>
      <c r="E65" s="6"/>
      <c r="F65" s="6"/>
      <c r="G65" s="6"/>
      <c r="H65" s="6"/>
      <c r="I65" s="6"/>
      <c r="J65" s="6" t="s">
        <v>63</v>
      </c>
    </row>
    <row r="66" spans="1:10" ht="12.75">
      <c r="A66" s="6">
        <v>1091</v>
      </c>
      <c r="B66" s="6" t="s">
        <v>165</v>
      </c>
      <c r="C66" s="6" t="s">
        <v>22</v>
      </c>
      <c r="D66" s="6"/>
      <c r="E66" s="6"/>
      <c r="F66" s="6"/>
      <c r="G66" s="6"/>
      <c r="H66" s="6"/>
      <c r="I66" s="6"/>
      <c r="J66" s="6"/>
    </row>
    <row r="67" spans="1:10" ht="12.75">
      <c r="A67" s="6">
        <v>1104</v>
      </c>
      <c r="B67" s="7" t="s">
        <v>166</v>
      </c>
      <c r="C67" s="8" t="s">
        <v>22</v>
      </c>
      <c r="D67" s="8"/>
      <c r="E67" s="8"/>
      <c r="F67" s="8"/>
      <c r="G67" s="8"/>
      <c r="H67" s="8"/>
      <c r="I67" s="8"/>
      <c r="J67" s="8"/>
    </row>
    <row r="68" spans="1:10" ht="12.75">
      <c r="A68" s="6">
        <v>1108</v>
      </c>
      <c r="B68" s="7" t="s">
        <v>167</v>
      </c>
      <c r="C68" s="8" t="s">
        <v>20</v>
      </c>
      <c r="D68" s="8"/>
      <c r="E68" s="8"/>
      <c r="F68" s="8"/>
      <c r="G68" s="8"/>
      <c r="H68" s="8"/>
      <c r="I68" s="8"/>
      <c r="J68" s="8" t="s">
        <v>63</v>
      </c>
    </row>
    <row r="69" spans="1:10" ht="12.75">
      <c r="A69" s="6">
        <v>1131</v>
      </c>
      <c r="B69" s="7" t="s">
        <v>168</v>
      </c>
      <c r="C69" s="8" t="s">
        <v>70</v>
      </c>
      <c r="D69" s="8"/>
      <c r="E69" s="8"/>
      <c r="F69" s="8"/>
      <c r="G69" s="8"/>
      <c r="H69" s="8"/>
      <c r="I69" s="8"/>
      <c r="J69" s="8" t="s">
        <v>63</v>
      </c>
    </row>
    <row r="70" spans="1:10" ht="12.75">
      <c r="A70" s="6">
        <v>1179</v>
      </c>
      <c r="B70" s="7" t="s">
        <v>169</v>
      </c>
      <c r="C70" s="8" t="s">
        <v>34</v>
      </c>
      <c r="D70" s="8"/>
      <c r="E70" s="8"/>
      <c r="F70" s="8"/>
      <c r="G70" s="8"/>
      <c r="H70" s="8"/>
      <c r="I70" s="8"/>
      <c r="J70" s="8" t="s">
        <v>63</v>
      </c>
    </row>
    <row r="71" spans="1:10" ht="12.75">
      <c r="A71" s="6">
        <v>1195</v>
      </c>
      <c r="B71" s="6" t="s">
        <v>170</v>
      </c>
      <c r="C71" s="6" t="s">
        <v>171</v>
      </c>
      <c r="D71" s="6"/>
      <c r="E71" s="6"/>
      <c r="F71" s="6"/>
      <c r="G71" s="6"/>
      <c r="H71" s="6"/>
      <c r="I71" s="6"/>
      <c r="J71" s="6" t="s">
        <v>63</v>
      </c>
    </row>
    <row r="72" spans="1:10" ht="12.75">
      <c r="A72" s="6">
        <v>1198</v>
      </c>
      <c r="B72" s="6" t="s">
        <v>172</v>
      </c>
      <c r="C72" s="6" t="s">
        <v>51</v>
      </c>
      <c r="D72" s="6"/>
      <c r="E72" s="6"/>
      <c r="F72" s="6"/>
      <c r="G72" s="6"/>
      <c r="H72" s="6"/>
      <c r="I72" s="6"/>
      <c r="J72" s="6" t="s">
        <v>63</v>
      </c>
    </row>
    <row r="73" spans="1:10" ht="12.75">
      <c r="A73" s="6">
        <v>1239</v>
      </c>
      <c r="B73" s="7" t="s">
        <v>173</v>
      </c>
      <c r="C73" s="8" t="s">
        <v>70</v>
      </c>
      <c r="D73" s="8"/>
      <c r="E73" s="8"/>
      <c r="F73" s="8"/>
      <c r="G73" s="8"/>
      <c r="H73" s="8"/>
      <c r="I73" s="8"/>
      <c r="J73" s="8" t="s">
        <v>63</v>
      </c>
    </row>
    <row r="74" spans="1:10" ht="12.75">
      <c r="A74" s="6">
        <v>1344</v>
      </c>
      <c r="B74" s="7" t="s">
        <v>174</v>
      </c>
      <c r="C74" s="8" t="s">
        <v>70</v>
      </c>
      <c r="D74" s="8"/>
      <c r="E74" s="8"/>
      <c r="F74" s="8"/>
      <c r="G74" s="8"/>
      <c r="H74" s="8"/>
      <c r="I74" s="8"/>
      <c r="J74" s="8" t="s">
        <v>63</v>
      </c>
    </row>
    <row r="75" spans="1:10" ht="12.75">
      <c r="A75" s="6">
        <v>1407</v>
      </c>
      <c r="B75" s="6" t="s">
        <v>175</v>
      </c>
      <c r="C75" s="6" t="s">
        <v>51</v>
      </c>
      <c r="D75" s="6"/>
      <c r="E75" s="6"/>
      <c r="F75" s="6"/>
      <c r="G75" s="6"/>
      <c r="H75" s="6"/>
      <c r="I75" s="6"/>
      <c r="J75" s="6" t="s">
        <v>63</v>
      </c>
    </row>
    <row r="76" spans="1:10" ht="12.75">
      <c r="A76" s="6">
        <v>1568</v>
      </c>
      <c r="B76" s="7" t="s">
        <v>87</v>
      </c>
      <c r="C76" s="8" t="s">
        <v>65</v>
      </c>
      <c r="D76" s="8"/>
      <c r="E76" s="8"/>
      <c r="F76" s="8"/>
      <c r="G76" s="8" t="s">
        <v>63</v>
      </c>
      <c r="H76" s="8"/>
      <c r="I76" s="8"/>
      <c r="J76" s="8"/>
    </row>
    <row r="77" spans="1:10" ht="12.75">
      <c r="A77" s="6">
        <v>1638</v>
      </c>
      <c r="B77" s="7" t="s">
        <v>18</v>
      </c>
      <c r="C77" s="8" t="s">
        <v>65</v>
      </c>
      <c r="D77" s="8" t="s">
        <v>63</v>
      </c>
      <c r="E77" s="8" t="s">
        <v>63</v>
      </c>
      <c r="F77" s="8" t="s">
        <v>2</v>
      </c>
      <c r="G77" s="8"/>
      <c r="H77" s="8"/>
      <c r="I77" s="8"/>
      <c r="J77" s="8" t="s">
        <v>63</v>
      </c>
    </row>
    <row r="78" spans="1:10" ht="12.75">
      <c r="A78" s="6">
        <v>1647</v>
      </c>
      <c r="B78" s="7" t="s">
        <v>135</v>
      </c>
      <c r="C78" s="8" t="s">
        <v>91</v>
      </c>
      <c r="D78" s="8"/>
      <c r="E78" s="8"/>
      <c r="F78" s="8"/>
      <c r="G78" s="8"/>
      <c r="H78" s="8"/>
      <c r="I78" s="8"/>
      <c r="J78" s="8"/>
    </row>
    <row r="79" spans="1:10" ht="12.75">
      <c r="A79" s="6">
        <v>1705</v>
      </c>
      <c r="B79" s="7" t="s">
        <v>176</v>
      </c>
      <c r="C79" s="6" t="s">
        <v>70</v>
      </c>
      <c r="D79" s="6" t="s">
        <v>63</v>
      </c>
      <c r="E79" s="6" t="s">
        <v>63</v>
      </c>
      <c r="F79" s="6" t="s">
        <v>177</v>
      </c>
      <c r="G79" s="6"/>
      <c r="H79" s="6"/>
      <c r="I79" s="6"/>
      <c r="J79" s="6"/>
    </row>
    <row r="80" spans="1:10" ht="12.75">
      <c r="A80" s="6">
        <v>1707</v>
      </c>
      <c r="B80" s="7" t="s">
        <v>178</v>
      </c>
      <c r="C80" s="6" t="s">
        <v>179</v>
      </c>
      <c r="D80" s="6" t="s">
        <v>63</v>
      </c>
      <c r="E80" s="6" t="s">
        <v>63</v>
      </c>
      <c r="F80" s="6" t="s">
        <v>180</v>
      </c>
      <c r="G80" s="6"/>
      <c r="H80" s="6"/>
      <c r="I80" s="6"/>
      <c r="J80" s="6"/>
    </row>
    <row r="81" spans="1:10" ht="12.75">
      <c r="A81" s="6">
        <v>1716</v>
      </c>
      <c r="B81" s="7" t="s">
        <v>181</v>
      </c>
      <c r="C81" s="6" t="s">
        <v>121</v>
      </c>
      <c r="D81" s="6" t="s">
        <v>63</v>
      </c>
      <c r="E81" s="6" t="s">
        <v>63</v>
      </c>
      <c r="F81" s="6" t="s">
        <v>182</v>
      </c>
      <c r="G81" s="6"/>
      <c r="H81" s="6"/>
      <c r="I81" s="6"/>
      <c r="J81" s="6"/>
    </row>
    <row r="82" spans="1:10" ht="12.75">
      <c r="A82" s="6">
        <v>1724</v>
      </c>
      <c r="B82" s="7" t="s">
        <v>183</v>
      </c>
      <c r="C82" s="6" t="s">
        <v>184</v>
      </c>
      <c r="D82" s="6" t="s">
        <v>63</v>
      </c>
      <c r="E82" s="6"/>
      <c r="F82" s="6"/>
      <c r="G82" s="6"/>
      <c r="H82" s="6"/>
      <c r="I82" s="6"/>
      <c r="J82" s="6"/>
    </row>
    <row r="83" spans="1:10" ht="12.75">
      <c r="A83" s="6">
        <v>1726</v>
      </c>
      <c r="B83" s="7" t="s">
        <v>185</v>
      </c>
      <c r="C83" s="6" t="s">
        <v>98</v>
      </c>
      <c r="D83" s="6"/>
      <c r="E83" s="6" t="s">
        <v>63</v>
      </c>
      <c r="F83" s="6" t="s">
        <v>186</v>
      </c>
      <c r="G83" s="6"/>
      <c r="H83" s="6"/>
      <c r="I83" s="6"/>
      <c r="J83" s="6"/>
    </row>
    <row r="84" spans="1:10" ht="12.75">
      <c r="A84" s="6">
        <v>1733</v>
      </c>
      <c r="B84" s="7" t="s">
        <v>187</v>
      </c>
      <c r="C84" s="6" t="s">
        <v>70</v>
      </c>
      <c r="D84" s="6" t="s">
        <v>63</v>
      </c>
      <c r="E84" s="6"/>
      <c r="F84" s="6"/>
      <c r="G84" s="6"/>
      <c r="H84" s="6"/>
      <c r="I84" s="6"/>
      <c r="J84" s="6"/>
    </row>
    <row r="85" spans="1:10" ht="12.75">
      <c r="A85" s="6">
        <v>1739</v>
      </c>
      <c r="B85" s="7" t="s">
        <v>139</v>
      </c>
      <c r="C85" s="6" t="s">
        <v>138</v>
      </c>
      <c r="D85" s="6" t="s">
        <v>63</v>
      </c>
      <c r="E85" s="6" t="s">
        <v>63</v>
      </c>
      <c r="F85" s="6" t="s">
        <v>137</v>
      </c>
      <c r="G85" s="6"/>
      <c r="H85" s="6"/>
      <c r="I85" s="6"/>
      <c r="J85" s="6"/>
    </row>
    <row r="86" spans="1:10" ht="12.75">
      <c r="A86" s="6">
        <v>1744</v>
      </c>
      <c r="B86" s="7" t="s">
        <v>188</v>
      </c>
      <c r="C86" s="6" t="s">
        <v>189</v>
      </c>
      <c r="D86" s="6" t="s">
        <v>63</v>
      </c>
      <c r="E86" s="6" t="s">
        <v>63</v>
      </c>
      <c r="F86" s="6" t="s">
        <v>190</v>
      </c>
      <c r="G86" s="6"/>
      <c r="H86" s="6"/>
      <c r="I86" s="6"/>
      <c r="J86" s="6"/>
    </row>
    <row r="87" spans="1:10" ht="12.75">
      <c r="A87" s="6">
        <v>1745</v>
      </c>
      <c r="B87" s="7" t="s">
        <v>85</v>
      </c>
      <c r="C87" s="6" t="s">
        <v>91</v>
      </c>
      <c r="D87" s="6" t="s">
        <v>63</v>
      </c>
      <c r="E87" s="6" t="s">
        <v>63</v>
      </c>
      <c r="F87" s="6" t="s">
        <v>84</v>
      </c>
      <c r="G87" s="6"/>
      <c r="H87" s="6"/>
      <c r="I87" s="6"/>
      <c r="J87" s="6"/>
    </row>
    <row r="88" spans="1:10" ht="12.75">
      <c r="A88" s="6">
        <v>1754</v>
      </c>
      <c r="B88" s="7" t="s">
        <v>191</v>
      </c>
      <c r="C88" s="8" t="s">
        <v>91</v>
      </c>
      <c r="D88" s="8" t="s">
        <v>63</v>
      </c>
      <c r="E88" s="8" t="s">
        <v>63</v>
      </c>
      <c r="F88" s="8" t="s">
        <v>192</v>
      </c>
      <c r="G88" s="8"/>
      <c r="H88" s="8"/>
      <c r="I88" s="8"/>
      <c r="J88" s="8" t="s">
        <v>63</v>
      </c>
    </row>
    <row r="89" spans="1:10" ht="12.75">
      <c r="A89" s="6">
        <v>1756</v>
      </c>
      <c r="B89" s="7" t="s">
        <v>193</v>
      </c>
      <c r="C89" s="6" t="s">
        <v>91</v>
      </c>
      <c r="D89" s="6" t="s">
        <v>63</v>
      </c>
      <c r="E89" s="6" t="s">
        <v>63</v>
      </c>
      <c r="F89" s="6" t="s">
        <v>194</v>
      </c>
      <c r="G89" s="6"/>
      <c r="H89" s="6"/>
      <c r="I89" s="6"/>
      <c r="J89" s="6"/>
    </row>
    <row r="90" spans="1:10" ht="12.75">
      <c r="A90" s="6">
        <v>1758</v>
      </c>
      <c r="B90" s="7" t="s">
        <v>182</v>
      </c>
      <c r="C90" s="6" t="s">
        <v>121</v>
      </c>
      <c r="D90" s="6" t="s">
        <v>63</v>
      </c>
      <c r="E90" s="6" t="s">
        <v>63</v>
      </c>
      <c r="F90" s="6" t="s">
        <v>181</v>
      </c>
      <c r="G90" s="6"/>
      <c r="H90" s="6"/>
      <c r="I90" s="6"/>
      <c r="J90" s="6"/>
    </row>
    <row r="91" spans="1:10" ht="12.75">
      <c r="A91" s="6">
        <v>1758</v>
      </c>
      <c r="B91" s="7" t="s">
        <v>195</v>
      </c>
      <c r="C91" s="6" t="s">
        <v>196</v>
      </c>
      <c r="D91" s="6" t="s">
        <v>63</v>
      </c>
      <c r="E91" s="6"/>
      <c r="F91" s="6"/>
      <c r="G91" s="6"/>
      <c r="H91" s="6"/>
      <c r="I91" s="6"/>
      <c r="J91" s="6"/>
    </row>
    <row r="92" spans="1:10" ht="12.75">
      <c r="A92" s="6">
        <v>1765</v>
      </c>
      <c r="B92" s="7" t="s">
        <v>95</v>
      </c>
      <c r="C92" s="6" t="s">
        <v>94</v>
      </c>
      <c r="D92" s="6" t="s">
        <v>63</v>
      </c>
      <c r="E92" s="6" t="s">
        <v>63</v>
      </c>
      <c r="F92" s="6" t="s">
        <v>93</v>
      </c>
      <c r="G92" s="6"/>
      <c r="H92" s="6"/>
      <c r="I92" s="6"/>
      <c r="J92" s="6"/>
    </row>
    <row r="93" spans="1:10" ht="12.75">
      <c r="A93" s="6">
        <v>1766</v>
      </c>
      <c r="B93" s="7" t="s">
        <v>177</v>
      </c>
      <c r="C93" s="6" t="s">
        <v>91</v>
      </c>
      <c r="D93" s="6" t="s">
        <v>63</v>
      </c>
      <c r="E93" s="6" t="s">
        <v>63</v>
      </c>
      <c r="F93" s="6" t="s">
        <v>176</v>
      </c>
      <c r="G93" s="6"/>
      <c r="H93" s="6"/>
      <c r="I93" s="6"/>
      <c r="J93" s="6"/>
    </row>
    <row r="94" spans="1:10" ht="12.75">
      <c r="A94" s="6">
        <v>1767</v>
      </c>
      <c r="B94" s="7" t="s">
        <v>141</v>
      </c>
      <c r="C94" s="6" t="s">
        <v>153</v>
      </c>
      <c r="D94" s="6" t="s">
        <v>63</v>
      </c>
      <c r="E94" s="6" t="s">
        <v>63</v>
      </c>
      <c r="F94" s="6" t="s">
        <v>140</v>
      </c>
      <c r="G94" s="6"/>
      <c r="H94" s="6"/>
      <c r="I94" s="6"/>
      <c r="J94" s="6"/>
    </row>
    <row r="95" spans="1:10" ht="12.75">
      <c r="A95" s="6">
        <v>1768</v>
      </c>
      <c r="B95" s="7" t="s">
        <v>197</v>
      </c>
      <c r="C95" s="8" t="s">
        <v>67</v>
      </c>
      <c r="D95" s="8" t="s">
        <v>63</v>
      </c>
      <c r="E95" s="8"/>
      <c r="F95" s="8"/>
      <c r="G95" s="8"/>
      <c r="H95" s="8"/>
      <c r="I95" s="8"/>
      <c r="J95" s="8" t="s">
        <v>63</v>
      </c>
    </row>
    <row r="96" spans="1:10" ht="12.75">
      <c r="A96" s="6">
        <v>1770</v>
      </c>
      <c r="B96" s="7" t="s">
        <v>198</v>
      </c>
      <c r="C96" s="6" t="s">
        <v>199</v>
      </c>
      <c r="D96" s="6" t="s">
        <v>63</v>
      </c>
      <c r="E96" s="6" t="s">
        <v>63</v>
      </c>
      <c r="F96" s="6" t="s">
        <v>200</v>
      </c>
      <c r="G96" s="6"/>
      <c r="H96" s="6"/>
      <c r="I96" s="6"/>
      <c r="J96" s="6"/>
    </row>
    <row r="97" spans="1:10" ht="12.75">
      <c r="A97" s="6">
        <v>1779</v>
      </c>
      <c r="B97" s="7" t="s">
        <v>201</v>
      </c>
      <c r="C97" s="8" t="s">
        <v>91</v>
      </c>
      <c r="D97" s="8" t="s">
        <v>63</v>
      </c>
      <c r="E97" s="8" t="s">
        <v>63</v>
      </c>
      <c r="F97" s="8" t="s">
        <v>202</v>
      </c>
      <c r="G97" s="8"/>
      <c r="H97" s="8"/>
      <c r="I97" s="8"/>
      <c r="J97" s="8" t="s">
        <v>63</v>
      </c>
    </row>
    <row r="98" spans="1:10" ht="12.75">
      <c r="A98" s="6">
        <v>1786</v>
      </c>
      <c r="B98" s="7" t="s">
        <v>150</v>
      </c>
      <c r="C98" s="6" t="s">
        <v>22</v>
      </c>
      <c r="D98" s="6" t="s">
        <v>63</v>
      </c>
      <c r="E98" s="6" t="s">
        <v>63</v>
      </c>
      <c r="F98" s="6" t="s">
        <v>21</v>
      </c>
      <c r="G98" s="6"/>
      <c r="H98" s="6"/>
      <c r="I98" s="6" t="s">
        <v>21</v>
      </c>
      <c r="J98" s="6"/>
    </row>
    <row r="99" spans="1:10" ht="12.75">
      <c r="A99" s="6">
        <v>1790</v>
      </c>
      <c r="B99" s="7" t="s">
        <v>203</v>
      </c>
      <c r="C99" s="6" t="s">
        <v>91</v>
      </c>
      <c r="D99" s="6" t="s">
        <v>63</v>
      </c>
      <c r="E99" s="6" t="s">
        <v>63</v>
      </c>
      <c r="F99" s="6" t="s">
        <v>204</v>
      </c>
      <c r="G99" s="6"/>
      <c r="H99" s="6"/>
      <c r="I99" s="6"/>
      <c r="J99" s="6"/>
    </row>
    <row r="100" spans="1:10" ht="12.75">
      <c r="A100" s="6">
        <v>1804</v>
      </c>
      <c r="B100" s="7" t="s">
        <v>205</v>
      </c>
      <c r="C100" s="6" t="s">
        <v>20</v>
      </c>
      <c r="D100" s="6" t="s">
        <v>63</v>
      </c>
      <c r="E100" s="6" t="s">
        <v>63</v>
      </c>
      <c r="F100" s="6" t="s">
        <v>115</v>
      </c>
      <c r="G100" s="6"/>
      <c r="H100" s="6"/>
      <c r="I100" s="6"/>
      <c r="J100" s="6"/>
    </row>
    <row r="101" spans="1:10" ht="12.75">
      <c r="A101" s="6">
        <v>1819</v>
      </c>
      <c r="B101" s="7" t="s">
        <v>206</v>
      </c>
      <c r="C101" s="8" t="s">
        <v>22</v>
      </c>
      <c r="D101" s="8" t="s">
        <v>63</v>
      </c>
      <c r="E101" s="8" t="s">
        <v>63</v>
      </c>
      <c r="F101" s="8" t="s">
        <v>207</v>
      </c>
      <c r="G101" s="8"/>
      <c r="H101" s="8"/>
      <c r="I101" s="8"/>
      <c r="J101" s="8" t="s">
        <v>63</v>
      </c>
    </row>
    <row r="102" spans="1:10" ht="12.75">
      <c r="A102" s="6">
        <v>1823</v>
      </c>
      <c r="B102" s="7" t="s">
        <v>208</v>
      </c>
      <c r="C102" s="6" t="s">
        <v>149</v>
      </c>
      <c r="D102" s="6" t="s">
        <v>63</v>
      </c>
      <c r="E102" s="6" t="s">
        <v>63</v>
      </c>
      <c r="F102" s="6" t="s">
        <v>209</v>
      </c>
      <c r="G102" s="6"/>
      <c r="H102" s="6"/>
      <c r="I102" s="6"/>
      <c r="J102" s="6"/>
    </row>
    <row r="103" spans="1:10" ht="12.75">
      <c r="A103" s="6">
        <v>1828</v>
      </c>
      <c r="B103" s="7" t="s">
        <v>210</v>
      </c>
      <c r="C103" s="6" t="s">
        <v>199</v>
      </c>
      <c r="D103" s="6" t="s">
        <v>63</v>
      </c>
      <c r="E103" s="6" t="s">
        <v>63</v>
      </c>
      <c r="F103" s="6" t="s">
        <v>211</v>
      </c>
      <c r="G103" s="6"/>
      <c r="H103" s="6"/>
      <c r="I103" s="6"/>
      <c r="J103" s="6"/>
    </row>
    <row r="104" spans="1:10" ht="12.75">
      <c r="A104" s="6">
        <v>1828</v>
      </c>
      <c r="B104" s="7" t="s">
        <v>6</v>
      </c>
      <c r="C104" s="6" t="s">
        <v>7</v>
      </c>
      <c r="D104" s="6" t="s">
        <v>63</v>
      </c>
      <c r="E104" s="6" t="s">
        <v>63</v>
      </c>
      <c r="F104" s="6" t="s">
        <v>212</v>
      </c>
      <c r="G104" s="6"/>
      <c r="H104" s="6"/>
      <c r="I104" s="6"/>
      <c r="J104" s="6"/>
    </row>
    <row r="105" spans="1:10" ht="12.75">
      <c r="A105" s="6">
        <v>1835</v>
      </c>
      <c r="B105" s="7" t="s">
        <v>207</v>
      </c>
      <c r="C105" s="8" t="s">
        <v>22</v>
      </c>
      <c r="D105" s="8" t="s">
        <v>63</v>
      </c>
      <c r="E105" s="8" t="s">
        <v>63</v>
      </c>
      <c r="F105" s="8" t="s">
        <v>206</v>
      </c>
      <c r="G105" s="8"/>
      <c r="H105" s="8"/>
      <c r="I105" s="8"/>
      <c r="J105" s="8" t="s">
        <v>63</v>
      </c>
    </row>
    <row r="106" spans="1:10" ht="12.75">
      <c r="A106" s="6">
        <v>1837</v>
      </c>
      <c r="B106" s="7" t="s">
        <v>213</v>
      </c>
      <c r="C106" s="6" t="s">
        <v>128</v>
      </c>
      <c r="D106" s="6" t="s">
        <v>63</v>
      </c>
      <c r="E106" s="6" t="s">
        <v>63</v>
      </c>
      <c r="F106" s="6" t="s">
        <v>214</v>
      </c>
      <c r="G106" s="6"/>
      <c r="H106" s="6"/>
      <c r="I106" s="6"/>
      <c r="J106" s="6"/>
    </row>
    <row r="107" spans="1:10" ht="12.75">
      <c r="A107" s="6">
        <v>1850</v>
      </c>
      <c r="B107" s="7" t="s">
        <v>186</v>
      </c>
      <c r="C107" s="6" t="s">
        <v>98</v>
      </c>
      <c r="D107" s="6" t="s">
        <v>63</v>
      </c>
      <c r="E107" s="6" t="s">
        <v>63</v>
      </c>
      <c r="F107" s="6" t="s">
        <v>185</v>
      </c>
      <c r="G107" s="6"/>
      <c r="H107" s="6"/>
      <c r="I107" s="6"/>
      <c r="J107" s="6"/>
    </row>
    <row r="108" spans="1:10" ht="12.75">
      <c r="A108" s="6">
        <v>1851</v>
      </c>
      <c r="B108" s="7" t="s">
        <v>215</v>
      </c>
      <c r="C108" s="6" t="s">
        <v>76</v>
      </c>
      <c r="D108" s="6" t="s">
        <v>63</v>
      </c>
      <c r="E108" s="6" t="s">
        <v>63</v>
      </c>
      <c r="F108" s="6" t="s">
        <v>216</v>
      </c>
      <c r="G108" s="6"/>
      <c r="H108" s="6"/>
      <c r="I108" s="6"/>
      <c r="J108" s="6"/>
    </row>
    <row r="109" spans="1:10" ht="12.75">
      <c r="A109" s="6">
        <v>1854</v>
      </c>
      <c r="B109" s="7" t="s">
        <v>180</v>
      </c>
      <c r="C109" s="6" t="s">
        <v>179</v>
      </c>
      <c r="D109" s="6" t="s">
        <v>63</v>
      </c>
      <c r="E109" s="6" t="s">
        <v>63</v>
      </c>
      <c r="F109" s="6" t="s">
        <v>178</v>
      </c>
      <c r="G109" s="6"/>
      <c r="H109" s="6"/>
      <c r="I109" s="6"/>
      <c r="J109" s="6"/>
    </row>
    <row r="110" spans="1:10" ht="12.75">
      <c r="A110" s="6">
        <v>1858</v>
      </c>
      <c r="B110" s="7" t="s">
        <v>217</v>
      </c>
      <c r="C110" s="6" t="s">
        <v>7</v>
      </c>
      <c r="D110" s="6" t="s">
        <v>63</v>
      </c>
      <c r="E110" s="6" t="s">
        <v>63</v>
      </c>
      <c r="F110" s="6" t="s">
        <v>6</v>
      </c>
      <c r="G110" s="6"/>
      <c r="H110" s="6"/>
      <c r="I110" s="6"/>
      <c r="J110" s="6"/>
    </row>
    <row r="111" spans="1:10" ht="12.75">
      <c r="A111" s="6">
        <v>1862</v>
      </c>
      <c r="B111" s="7" t="s">
        <v>218</v>
      </c>
      <c r="C111" s="6" t="s">
        <v>219</v>
      </c>
      <c r="D111" s="6" t="s">
        <v>63</v>
      </c>
      <c r="E111" s="6"/>
      <c r="F111" s="6"/>
      <c r="G111" s="6"/>
      <c r="H111" s="6"/>
      <c r="I111" s="6"/>
      <c r="J111" s="6"/>
    </row>
    <row r="112" spans="1:10" ht="12.75">
      <c r="A112" s="6">
        <v>1863</v>
      </c>
      <c r="B112" s="7" t="s">
        <v>220</v>
      </c>
      <c r="C112" s="6" t="s">
        <v>153</v>
      </c>
      <c r="D112" s="6" t="s">
        <v>63</v>
      </c>
      <c r="E112" s="6" t="s">
        <v>63</v>
      </c>
      <c r="F112" s="6" t="s">
        <v>4</v>
      </c>
      <c r="G112" s="6"/>
      <c r="H112" s="6"/>
      <c r="I112" s="6"/>
      <c r="J112" s="6"/>
    </row>
    <row r="113" spans="1:10" ht="12.75">
      <c r="A113" s="6">
        <v>1871</v>
      </c>
      <c r="B113" s="7" t="s">
        <v>221</v>
      </c>
      <c r="C113" s="8" t="s">
        <v>67</v>
      </c>
      <c r="D113" s="8"/>
      <c r="E113" s="8"/>
      <c r="F113" s="8"/>
      <c r="G113" s="8"/>
      <c r="H113" s="8"/>
      <c r="I113" s="8"/>
      <c r="J113" s="8" t="s">
        <v>63</v>
      </c>
    </row>
    <row r="114" spans="1:10" ht="12.75">
      <c r="A114" s="6">
        <v>1874</v>
      </c>
      <c r="B114" s="7" t="s">
        <v>216</v>
      </c>
      <c r="C114" s="6" t="s">
        <v>222</v>
      </c>
      <c r="D114" s="6" t="s">
        <v>63</v>
      </c>
      <c r="E114" s="6" t="s">
        <v>63</v>
      </c>
      <c r="F114" s="6" t="s">
        <v>223</v>
      </c>
      <c r="G114" s="6"/>
      <c r="H114" s="6"/>
      <c r="I114" s="6"/>
      <c r="J114" s="6"/>
    </row>
    <row r="115" spans="1:10" ht="12.75">
      <c r="A115" s="6">
        <v>1877</v>
      </c>
      <c r="B115" s="6" t="s">
        <v>148</v>
      </c>
      <c r="C115" s="6" t="s">
        <v>22</v>
      </c>
      <c r="D115" s="6"/>
      <c r="E115" s="6" t="s">
        <v>63</v>
      </c>
      <c r="F115" s="6" t="s">
        <v>147</v>
      </c>
      <c r="G115" s="6"/>
      <c r="H115" s="6"/>
      <c r="I115" s="6"/>
      <c r="J115" s="6"/>
    </row>
    <row r="116" spans="1:10" ht="12.75">
      <c r="A116" s="6">
        <v>1881</v>
      </c>
      <c r="B116" s="7" t="s">
        <v>2</v>
      </c>
      <c r="C116" s="8" t="s">
        <v>65</v>
      </c>
      <c r="D116" s="8" t="s">
        <v>63</v>
      </c>
      <c r="E116" s="8" t="s">
        <v>63</v>
      </c>
      <c r="F116" s="8" t="s">
        <v>18</v>
      </c>
      <c r="G116" s="8"/>
      <c r="H116" s="8"/>
      <c r="I116" s="8"/>
      <c r="J116" s="8" t="s">
        <v>63</v>
      </c>
    </row>
    <row r="117" spans="1:10" ht="12.75">
      <c r="A117" s="6">
        <v>1881</v>
      </c>
      <c r="B117" s="7" t="s">
        <v>190</v>
      </c>
      <c r="C117" s="6" t="s">
        <v>22</v>
      </c>
      <c r="D117" s="6" t="s">
        <v>63</v>
      </c>
      <c r="E117" s="6" t="s">
        <v>63</v>
      </c>
      <c r="F117" s="6" t="s">
        <v>188</v>
      </c>
      <c r="G117" s="6"/>
      <c r="H117" s="6"/>
      <c r="I117" s="6"/>
      <c r="J117" s="6"/>
    </row>
    <row r="118" spans="1:10" ht="12.75">
      <c r="A118" s="6">
        <v>1891</v>
      </c>
      <c r="B118" s="7" t="s">
        <v>224</v>
      </c>
      <c r="C118" s="6" t="s">
        <v>76</v>
      </c>
      <c r="D118" s="6" t="s">
        <v>63</v>
      </c>
      <c r="E118" s="6"/>
      <c r="F118" s="6"/>
      <c r="G118" s="6"/>
      <c r="H118" s="6"/>
      <c r="I118" s="6"/>
      <c r="J118" s="6"/>
    </row>
    <row r="119" spans="1:10" ht="12.75">
      <c r="A119" s="6">
        <v>1895</v>
      </c>
      <c r="B119" s="7" t="s">
        <v>200</v>
      </c>
      <c r="C119" s="6" t="s">
        <v>199</v>
      </c>
      <c r="D119" s="6" t="s">
        <v>63</v>
      </c>
      <c r="E119" s="6" t="s">
        <v>63</v>
      </c>
      <c r="F119" s="6" t="s">
        <v>198</v>
      </c>
      <c r="G119" s="6"/>
      <c r="H119" s="6"/>
      <c r="I119" s="6"/>
      <c r="J119" s="6"/>
    </row>
    <row r="120" spans="1:10" ht="12.75">
      <c r="A120" s="6">
        <v>1895</v>
      </c>
      <c r="B120" s="7" t="s">
        <v>225</v>
      </c>
      <c r="C120" s="8" t="s">
        <v>91</v>
      </c>
      <c r="D120" s="8" t="s">
        <v>63</v>
      </c>
      <c r="E120" s="8" t="s">
        <v>63</v>
      </c>
      <c r="F120" s="8" t="s">
        <v>226</v>
      </c>
      <c r="G120" s="8"/>
      <c r="H120" s="8"/>
      <c r="I120" s="8"/>
      <c r="J120" s="8"/>
    </row>
    <row r="121" spans="1:10" ht="12.75">
      <c r="A121" s="6">
        <v>1896</v>
      </c>
      <c r="B121" s="7" t="s">
        <v>211</v>
      </c>
      <c r="C121" s="6" t="s">
        <v>199</v>
      </c>
      <c r="D121" s="6" t="s">
        <v>63</v>
      </c>
      <c r="E121" s="6" t="s">
        <v>63</v>
      </c>
      <c r="F121" s="6" t="s">
        <v>210</v>
      </c>
      <c r="G121" s="6"/>
      <c r="H121" s="6"/>
      <c r="I121" s="6"/>
      <c r="J121" s="6"/>
    </row>
    <row r="122" spans="1:10" ht="12.75">
      <c r="A122" s="6">
        <v>1896</v>
      </c>
      <c r="B122" s="7" t="s">
        <v>4</v>
      </c>
      <c r="C122" s="8" t="s">
        <v>5</v>
      </c>
      <c r="D122" s="8" t="s">
        <v>63</v>
      </c>
      <c r="E122" s="8" t="s">
        <v>63</v>
      </c>
      <c r="F122" s="8" t="s">
        <v>220</v>
      </c>
      <c r="G122" s="8"/>
      <c r="H122" s="8"/>
      <c r="I122" s="8"/>
      <c r="J122" s="8" t="s">
        <v>63</v>
      </c>
    </row>
    <row r="123" spans="1:10" ht="12.75">
      <c r="A123" s="6">
        <v>1897</v>
      </c>
      <c r="B123" s="7" t="s">
        <v>8</v>
      </c>
      <c r="C123" s="6" t="s">
        <v>70</v>
      </c>
      <c r="D123" s="6" t="s">
        <v>63</v>
      </c>
      <c r="E123" s="6"/>
      <c r="F123" s="6"/>
      <c r="G123" s="6"/>
      <c r="H123" s="6"/>
      <c r="I123" s="6"/>
      <c r="J123" s="6"/>
    </row>
    <row r="124" spans="1:10" ht="12.75">
      <c r="A124" s="6">
        <v>1898</v>
      </c>
      <c r="B124" s="7" t="s">
        <v>227</v>
      </c>
      <c r="C124" s="8" t="s">
        <v>70</v>
      </c>
      <c r="D124" s="8"/>
      <c r="E124" s="8"/>
      <c r="F124" s="8"/>
      <c r="G124" s="8"/>
      <c r="H124" s="8"/>
      <c r="I124" s="8"/>
      <c r="J124" s="8" t="s">
        <v>63</v>
      </c>
    </row>
    <row r="125" spans="1:10" ht="12.75">
      <c r="A125" s="6">
        <v>2028</v>
      </c>
      <c r="B125" s="7" t="s">
        <v>228</v>
      </c>
      <c r="C125" s="8" t="s">
        <v>5</v>
      </c>
      <c r="D125" s="8"/>
      <c r="E125" s="8"/>
      <c r="F125" s="8"/>
      <c r="G125" s="8"/>
      <c r="H125" s="8"/>
      <c r="I125" s="8"/>
      <c r="J125" s="8" t="s">
        <v>63</v>
      </c>
    </row>
    <row r="126" spans="1:10" ht="12.75">
      <c r="A126" s="6">
        <v>2151</v>
      </c>
      <c r="B126" s="7" t="s">
        <v>229</v>
      </c>
      <c r="C126" s="8" t="s">
        <v>91</v>
      </c>
      <c r="D126" s="8"/>
      <c r="E126" s="8"/>
      <c r="F126" s="8"/>
      <c r="G126" s="8"/>
      <c r="H126" s="8"/>
      <c r="I126" s="8"/>
      <c r="J126" s="8" t="s">
        <v>63</v>
      </c>
    </row>
    <row r="127" spans="1:10" ht="12.75">
      <c r="A127" s="6">
        <v>2232</v>
      </c>
      <c r="B127" s="7" t="s">
        <v>230</v>
      </c>
      <c r="C127" s="8" t="s">
        <v>91</v>
      </c>
      <c r="D127" s="8"/>
      <c r="E127" s="8"/>
      <c r="F127" s="8"/>
      <c r="G127" s="8"/>
      <c r="H127" s="8"/>
      <c r="I127" s="8"/>
      <c r="J127" s="8" t="s">
        <v>63</v>
      </c>
    </row>
    <row r="128" spans="1:10" ht="12.75">
      <c r="A128" s="6">
        <v>2274</v>
      </c>
      <c r="B128" s="7" t="s">
        <v>231</v>
      </c>
      <c r="C128" s="8" t="s">
        <v>91</v>
      </c>
      <c r="D128" s="8"/>
      <c r="E128" s="8"/>
      <c r="F128" s="8"/>
      <c r="G128" s="8"/>
      <c r="H128" s="8"/>
      <c r="I128" s="8"/>
      <c r="J128" s="8" t="s">
        <v>63</v>
      </c>
    </row>
    <row r="129" spans="1:7" ht="12.75">
      <c r="A129" s="5">
        <v>1506</v>
      </c>
      <c r="B129" s="5" t="s">
        <v>19</v>
      </c>
      <c r="C129" s="5" t="s">
        <v>20</v>
      </c>
      <c r="G129" s="5" t="s">
        <v>63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&amp;C&amp;10&amp;A</oddHeader>
    <oddFooter>&amp;C&amp;10Страница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95" zoomScaleNormal="95" workbookViewId="0" topLeftCell="A1">
      <selection activeCell="E66" sqref="E66"/>
    </sheetView>
  </sheetViews>
  <sheetFormatPr defaultColWidth="11.00390625" defaultRowHeight="14.25"/>
  <cols>
    <col min="1" max="16384" width="10.50390625" style="0" customWidth="1"/>
  </cols>
  <sheetData>
    <row r="1" spans="1:9" ht="12.75">
      <c r="A1" s="11"/>
      <c r="B1" s="12" t="s">
        <v>232</v>
      </c>
      <c r="C1" s="13"/>
      <c r="D1" s="13" t="s">
        <v>233</v>
      </c>
      <c r="E1" s="14"/>
      <c r="F1" s="15"/>
      <c r="G1" s="16"/>
      <c r="H1" s="16"/>
      <c r="I1" s="17"/>
    </row>
    <row r="2" spans="1:9" ht="12.75">
      <c r="A2" s="11"/>
      <c r="B2" s="18" t="s">
        <v>234</v>
      </c>
      <c r="C2" s="19"/>
      <c r="D2" s="19" t="s">
        <v>235</v>
      </c>
      <c r="E2" s="20"/>
      <c r="F2" s="15"/>
      <c r="G2" s="16"/>
      <c r="H2" s="16"/>
      <c r="I2" s="17"/>
    </row>
    <row r="3" spans="1:9" ht="12.75">
      <c r="A3" s="11"/>
      <c r="B3" s="21" t="s">
        <v>236</v>
      </c>
      <c r="C3" s="22"/>
      <c r="D3" s="22" t="s">
        <v>237</v>
      </c>
      <c r="E3" s="23" t="s">
        <v>238</v>
      </c>
      <c r="F3" s="15"/>
      <c r="G3" s="16"/>
      <c r="H3" s="16"/>
      <c r="I3" s="17"/>
    </row>
    <row r="4" spans="1:10" ht="12.75">
      <c r="A4" s="24"/>
      <c r="B4" s="25"/>
      <c r="C4" s="25"/>
      <c r="D4" s="25"/>
      <c r="E4" s="25"/>
      <c r="F4" s="24"/>
      <c r="G4" s="24"/>
      <c r="H4" s="24"/>
      <c r="I4" s="26"/>
      <c r="J4" s="26"/>
    </row>
    <row r="5" spans="1:10" ht="12.75">
      <c r="A5" s="27"/>
      <c r="B5" s="27" t="s">
        <v>239</v>
      </c>
      <c r="C5" s="27" t="s">
        <v>240</v>
      </c>
      <c r="D5" s="27" t="s">
        <v>54</v>
      </c>
      <c r="E5" s="27" t="s">
        <v>241</v>
      </c>
      <c r="F5" s="27" t="s">
        <v>242</v>
      </c>
      <c r="G5" s="27" t="s">
        <v>243</v>
      </c>
      <c r="H5" s="27" t="s">
        <v>244</v>
      </c>
      <c r="I5" s="28"/>
      <c r="J5" s="29"/>
    </row>
    <row r="6" spans="1:10" ht="12.75">
      <c r="A6" s="30">
        <v>1</v>
      </c>
      <c r="B6" s="6">
        <v>5329</v>
      </c>
      <c r="C6" s="30" t="s">
        <v>22</v>
      </c>
      <c r="D6" s="30"/>
      <c r="E6" s="30">
        <v>3</v>
      </c>
      <c r="F6" s="30"/>
      <c r="G6" s="30"/>
      <c r="H6" s="30">
        <v>1</v>
      </c>
      <c r="I6" s="28"/>
      <c r="J6" s="29"/>
    </row>
    <row r="7" spans="1:10" ht="12.75">
      <c r="A7" s="30">
        <v>2</v>
      </c>
      <c r="B7" s="6">
        <v>4623</v>
      </c>
      <c r="C7" s="30" t="s">
        <v>3</v>
      </c>
      <c r="D7" s="30"/>
      <c r="E7" s="30">
        <v>2</v>
      </c>
      <c r="F7" s="30"/>
      <c r="G7" s="30"/>
      <c r="H7" s="30">
        <v>2</v>
      </c>
      <c r="I7" s="28"/>
      <c r="J7" s="29"/>
    </row>
    <row r="8" spans="1:10" ht="12.75">
      <c r="A8" s="30">
        <v>3</v>
      </c>
      <c r="B8" s="6">
        <v>4114</v>
      </c>
      <c r="C8" s="30" t="s">
        <v>38</v>
      </c>
      <c r="D8" s="30"/>
      <c r="E8" s="30">
        <v>1</v>
      </c>
      <c r="F8" s="30"/>
      <c r="G8" s="30"/>
      <c r="H8" s="30">
        <v>3</v>
      </c>
      <c r="I8" s="28"/>
      <c r="J8" s="29"/>
    </row>
    <row r="9" spans="1:10" ht="12.75">
      <c r="A9" s="30">
        <v>4</v>
      </c>
      <c r="B9" s="6">
        <v>2794</v>
      </c>
      <c r="C9" s="30" t="s">
        <v>20</v>
      </c>
      <c r="D9" s="30"/>
      <c r="E9" s="30">
        <v>0</v>
      </c>
      <c r="F9" s="30"/>
      <c r="G9" s="30"/>
      <c r="H9" s="30">
        <v>4</v>
      </c>
      <c r="I9" s="28"/>
      <c r="J9" s="29"/>
    </row>
    <row r="10" spans="1:10" ht="12.75">
      <c r="A10" s="31"/>
      <c r="B10" s="31"/>
      <c r="C10" s="32"/>
      <c r="D10" s="32"/>
      <c r="E10" s="32"/>
      <c r="F10" s="32"/>
      <c r="G10" s="32"/>
      <c r="H10" s="32"/>
      <c r="I10" s="33"/>
      <c r="J10" s="33"/>
    </row>
    <row r="11" spans="1:10" ht="12.75">
      <c r="A11" s="29"/>
      <c r="B11" s="34"/>
      <c r="C11" s="27"/>
      <c r="D11" s="27" t="s">
        <v>245</v>
      </c>
      <c r="E11" s="27" t="s">
        <v>246</v>
      </c>
      <c r="F11" s="27" t="s">
        <v>247</v>
      </c>
      <c r="G11" s="27" t="s">
        <v>248</v>
      </c>
      <c r="H11" s="27" t="s">
        <v>249</v>
      </c>
      <c r="I11" s="27" t="s">
        <v>250</v>
      </c>
      <c r="J11" s="27" t="s">
        <v>251</v>
      </c>
    </row>
    <row r="12" spans="1:10" ht="12.75">
      <c r="A12" s="29"/>
      <c r="B12" s="34" t="s">
        <v>238</v>
      </c>
      <c r="C12" s="27" t="s">
        <v>252</v>
      </c>
      <c r="D12" s="27" t="s">
        <v>253</v>
      </c>
      <c r="E12" s="27"/>
      <c r="F12" s="27"/>
      <c r="G12" s="27"/>
      <c r="H12" s="27"/>
      <c r="I12" s="27"/>
      <c r="J12" s="30">
        <v>4</v>
      </c>
    </row>
    <row r="13" spans="1:10" ht="12.75">
      <c r="A13" s="29"/>
      <c r="B13" s="34"/>
      <c r="C13" s="27" t="s">
        <v>254</v>
      </c>
      <c r="D13" s="27" t="s">
        <v>253</v>
      </c>
      <c r="E13" s="27"/>
      <c r="F13" s="27"/>
      <c r="G13" s="27"/>
      <c r="H13" s="27"/>
      <c r="I13" s="27"/>
      <c r="J13" s="30">
        <v>3</v>
      </c>
    </row>
    <row r="14" spans="1:10" ht="12.75">
      <c r="A14" s="29"/>
      <c r="B14" s="34" t="s">
        <v>255</v>
      </c>
      <c r="C14" s="27" t="s">
        <v>256</v>
      </c>
      <c r="D14" s="27" t="s">
        <v>253</v>
      </c>
      <c r="E14" s="27"/>
      <c r="F14" s="27"/>
      <c r="G14" s="27"/>
      <c r="H14" s="27"/>
      <c r="I14" s="27"/>
      <c r="J14" s="30">
        <v>2</v>
      </c>
    </row>
    <row r="15" spans="1:10" ht="12.75">
      <c r="A15" s="29"/>
      <c r="B15" s="34"/>
      <c r="C15" s="27" t="s">
        <v>257</v>
      </c>
      <c r="D15" s="27" t="s">
        <v>258</v>
      </c>
      <c r="E15" s="27"/>
      <c r="F15" s="27"/>
      <c r="G15" s="27"/>
      <c r="H15" s="27"/>
      <c r="I15" s="27"/>
      <c r="J15" s="30">
        <v>4</v>
      </c>
    </row>
    <row r="16" spans="1:10" ht="12.75">
      <c r="A16" s="29"/>
      <c r="B16" s="34" t="s">
        <v>259</v>
      </c>
      <c r="C16" s="27" t="s">
        <v>260</v>
      </c>
      <c r="D16" s="27" t="s">
        <v>258</v>
      </c>
      <c r="E16" s="27"/>
      <c r="F16" s="27"/>
      <c r="G16" s="27"/>
      <c r="H16" s="27"/>
      <c r="I16" s="27"/>
      <c r="J16" s="30">
        <v>3</v>
      </c>
    </row>
    <row r="17" spans="1:10" ht="12.75">
      <c r="A17" s="29"/>
      <c r="B17" s="34"/>
      <c r="C17" s="27" t="s">
        <v>261</v>
      </c>
      <c r="D17" s="27" t="s">
        <v>262</v>
      </c>
      <c r="E17" s="27"/>
      <c r="F17" s="27"/>
      <c r="G17" s="27"/>
      <c r="H17" s="27"/>
      <c r="I17" s="27"/>
      <c r="J17" s="30">
        <v>1</v>
      </c>
    </row>
    <row r="18" spans="1:10" ht="12.75">
      <c r="A18" s="29"/>
      <c r="B18" s="29"/>
      <c r="C18" s="29"/>
      <c r="D18" s="29"/>
      <c r="E18" s="29"/>
      <c r="F18" s="29"/>
      <c r="G18" s="29"/>
      <c r="H18" s="29"/>
      <c r="I18" s="29"/>
      <c r="J18" s="35"/>
    </row>
    <row r="19" spans="1:10" ht="12.75">
      <c r="A19" s="29"/>
      <c r="B19" s="29"/>
      <c r="C19" s="29"/>
      <c r="D19" s="29"/>
      <c r="E19" s="29"/>
      <c r="F19" s="29"/>
      <c r="G19" s="29"/>
      <c r="H19" s="29"/>
      <c r="I19" s="29"/>
      <c r="J19" s="35"/>
    </row>
    <row r="20" spans="1:10" ht="12.75">
      <c r="A20" s="29"/>
      <c r="B20" s="29"/>
      <c r="C20" s="29"/>
      <c r="D20" s="29"/>
      <c r="E20" s="29"/>
      <c r="F20" s="29"/>
      <c r="G20" s="29"/>
      <c r="H20" s="29"/>
      <c r="I20" s="29"/>
      <c r="J20" s="35"/>
    </row>
    <row r="21" spans="1:10" ht="12.75">
      <c r="A21" s="29"/>
      <c r="B21" s="29"/>
      <c r="C21" s="29"/>
      <c r="D21" s="29"/>
      <c r="E21" s="29"/>
      <c r="F21" s="29"/>
      <c r="G21" s="29"/>
      <c r="H21" s="29"/>
      <c r="I21" s="29"/>
      <c r="J21" s="35"/>
    </row>
    <row r="22" spans="1:10" ht="12.75">
      <c r="A22" s="29"/>
      <c r="B22" s="29"/>
      <c r="C22" s="29"/>
      <c r="D22" s="29"/>
      <c r="E22" s="29"/>
      <c r="F22" s="29"/>
      <c r="G22" s="29"/>
      <c r="H22" s="29"/>
      <c r="I22" s="29"/>
      <c r="J22" s="35"/>
    </row>
    <row r="23" spans="1:10" ht="12.75">
      <c r="A23" s="29"/>
      <c r="B23" s="29"/>
      <c r="C23" s="29"/>
      <c r="D23" s="29"/>
      <c r="E23" s="29"/>
      <c r="F23" s="29"/>
      <c r="G23" s="29"/>
      <c r="H23" s="29"/>
      <c r="I23" s="29"/>
      <c r="J23" s="35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35"/>
    </row>
    <row r="25" spans="1:10" ht="12.75">
      <c r="A25" s="29"/>
      <c r="B25" s="29"/>
      <c r="C25" s="29"/>
      <c r="D25" s="29"/>
      <c r="E25" s="29"/>
      <c r="F25" s="29"/>
      <c r="G25" s="29"/>
      <c r="H25" s="29"/>
      <c r="I25" s="29"/>
      <c r="J25" s="35"/>
    </row>
    <row r="26" spans="1:10" ht="12.75">
      <c r="A26" s="29"/>
      <c r="B26" s="29"/>
      <c r="C26" s="29"/>
      <c r="D26" s="29"/>
      <c r="E26" s="29"/>
      <c r="F26" s="29"/>
      <c r="G26" s="29"/>
      <c r="H26" s="29"/>
      <c r="I26" s="29"/>
      <c r="J26" s="35"/>
    </row>
    <row r="27" spans="1:10" ht="12.75">
      <c r="A27" s="29"/>
      <c r="B27" s="29"/>
      <c r="C27" s="29"/>
      <c r="D27" s="29"/>
      <c r="E27" s="29"/>
      <c r="F27" s="29"/>
      <c r="G27" s="29"/>
      <c r="H27" s="29"/>
      <c r="I27" s="29"/>
      <c r="J27" s="35"/>
    </row>
    <row r="28" spans="1:10" ht="12.75">
      <c r="A28" s="29"/>
      <c r="B28" s="29"/>
      <c r="C28" s="29"/>
      <c r="D28" s="29"/>
      <c r="E28" s="36"/>
      <c r="F28" s="29"/>
      <c r="G28" s="29"/>
      <c r="H28" s="29"/>
      <c r="I28" s="29"/>
      <c r="J28" s="29"/>
    </row>
    <row r="31" spans="1:10" ht="12.75">
      <c r="A31" s="27"/>
      <c r="B31" s="27" t="s">
        <v>239</v>
      </c>
      <c r="C31" s="27" t="s">
        <v>263</v>
      </c>
      <c r="D31" s="27" t="s">
        <v>54</v>
      </c>
      <c r="E31" s="27" t="s">
        <v>241</v>
      </c>
      <c r="F31" s="27" t="s">
        <v>242</v>
      </c>
      <c r="G31" s="27" t="s">
        <v>243</v>
      </c>
      <c r="H31" s="27" t="s">
        <v>244</v>
      </c>
      <c r="I31" s="28"/>
      <c r="J31" s="29"/>
    </row>
    <row r="32" spans="1:10" ht="12.75">
      <c r="A32" s="30">
        <v>1</v>
      </c>
      <c r="B32" s="6">
        <v>5067</v>
      </c>
      <c r="C32" s="30" t="s">
        <v>46</v>
      </c>
      <c r="D32" s="30"/>
      <c r="E32" s="30">
        <v>2</v>
      </c>
      <c r="F32" s="30"/>
      <c r="G32" s="30"/>
      <c r="H32" s="30">
        <v>2</v>
      </c>
      <c r="I32" s="28"/>
      <c r="J32" s="29"/>
    </row>
    <row r="33" spans="1:10" ht="12.75">
      <c r="A33" s="30">
        <v>2</v>
      </c>
      <c r="B33" s="6">
        <v>4947</v>
      </c>
      <c r="C33" s="30" t="s">
        <v>9</v>
      </c>
      <c r="D33" s="30"/>
      <c r="E33" s="30">
        <v>3</v>
      </c>
      <c r="F33" s="30"/>
      <c r="G33" s="30"/>
      <c r="H33" s="30">
        <v>1</v>
      </c>
      <c r="I33" s="28"/>
      <c r="J33" s="29"/>
    </row>
    <row r="34" spans="1:10" ht="12.75">
      <c r="A34" s="30">
        <v>3</v>
      </c>
      <c r="B34" s="6">
        <v>3800</v>
      </c>
      <c r="C34" s="30" t="s">
        <v>51</v>
      </c>
      <c r="D34" s="30"/>
      <c r="E34" s="30">
        <v>1</v>
      </c>
      <c r="F34" s="30"/>
      <c r="G34" s="30"/>
      <c r="H34" s="30">
        <v>3</v>
      </c>
      <c r="I34" s="28"/>
      <c r="J34" s="29"/>
    </row>
    <row r="35" spans="1:10" ht="12.75">
      <c r="A35" s="30">
        <v>4</v>
      </c>
      <c r="B35" s="37">
        <v>3221</v>
      </c>
      <c r="C35" s="30" t="s">
        <v>264</v>
      </c>
      <c r="D35" s="30"/>
      <c r="E35" s="30">
        <v>0</v>
      </c>
      <c r="F35" s="30"/>
      <c r="G35" s="30"/>
      <c r="H35" s="30">
        <v>4</v>
      </c>
      <c r="I35" s="28"/>
      <c r="J35" s="29"/>
    </row>
    <row r="36" spans="1:10" ht="12.75">
      <c r="A36" s="31"/>
      <c r="B36" s="31"/>
      <c r="C36" s="32"/>
      <c r="D36" s="32"/>
      <c r="E36" s="32"/>
      <c r="F36" s="32"/>
      <c r="G36" s="32"/>
      <c r="H36" s="32"/>
      <c r="I36" s="33"/>
      <c r="J36" s="33"/>
    </row>
    <row r="37" spans="1:10" ht="12.75">
      <c r="A37" s="29"/>
      <c r="B37" s="34"/>
      <c r="C37" s="27"/>
      <c r="D37" s="27" t="s">
        <v>245</v>
      </c>
      <c r="E37" s="27" t="s">
        <v>246</v>
      </c>
      <c r="F37" s="27" t="s">
        <v>247</v>
      </c>
      <c r="G37" s="27" t="s">
        <v>248</v>
      </c>
      <c r="H37" s="27" t="s">
        <v>249</v>
      </c>
      <c r="I37" s="27" t="s">
        <v>250</v>
      </c>
      <c r="J37" s="27" t="s">
        <v>251</v>
      </c>
    </row>
    <row r="38" spans="1:10" ht="12.75">
      <c r="A38" s="29"/>
      <c r="B38" s="34" t="s">
        <v>238</v>
      </c>
      <c r="C38" s="27" t="s">
        <v>252</v>
      </c>
      <c r="D38" s="27" t="s">
        <v>253</v>
      </c>
      <c r="E38" s="27"/>
      <c r="F38" s="27"/>
      <c r="G38" s="27"/>
      <c r="H38" s="27"/>
      <c r="I38" s="27"/>
      <c r="J38" s="30">
        <v>4</v>
      </c>
    </row>
    <row r="39" spans="1:10" ht="12.75">
      <c r="A39" s="29"/>
      <c r="B39" s="34"/>
      <c r="C39" s="27" t="s">
        <v>254</v>
      </c>
      <c r="D39" s="27" t="s">
        <v>253</v>
      </c>
      <c r="E39" s="27"/>
      <c r="F39" s="27"/>
      <c r="G39" s="27"/>
      <c r="H39" s="27"/>
      <c r="I39" s="27"/>
      <c r="J39" s="30">
        <v>3</v>
      </c>
    </row>
    <row r="40" spans="1:10" ht="12.75">
      <c r="A40" s="29"/>
      <c r="B40" s="34" t="s">
        <v>255</v>
      </c>
      <c r="C40" s="27" t="s">
        <v>256</v>
      </c>
      <c r="D40" s="27" t="s">
        <v>253</v>
      </c>
      <c r="E40" s="27"/>
      <c r="F40" s="27"/>
      <c r="G40" s="27"/>
      <c r="H40" s="27"/>
      <c r="I40" s="27"/>
      <c r="J40" s="30">
        <v>2</v>
      </c>
    </row>
    <row r="41" spans="1:10" ht="12.75">
      <c r="A41" s="29"/>
      <c r="B41" s="34"/>
      <c r="C41" s="27" t="s">
        <v>257</v>
      </c>
      <c r="D41" s="27" t="s">
        <v>253</v>
      </c>
      <c r="E41" s="27"/>
      <c r="F41" s="27"/>
      <c r="G41" s="27"/>
      <c r="H41" s="27"/>
      <c r="I41" s="27"/>
      <c r="J41" s="30">
        <v>4</v>
      </c>
    </row>
    <row r="42" spans="1:10" ht="12.75">
      <c r="A42" s="29"/>
      <c r="B42" s="34" t="s">
        <v>259</v>
      </c>
      <c r="C42" s="27" t="s">
        <v>260</v>
      </c>
      <c r="D42" s="27" t="s">
        <v>265</v>
      </c>
      <c r="E42" s="27"/>
      <c r="F42" s="27"/>
      <c r="G42" s="27"/>
      <c r="H42" s="27"/>
      <c r="I42" s="27"/>
      <c r="J42" s="30">
        <v>3</v>
      </c>
    </row>
    <row r="43" spans="1:10" ht="12.75">
      <c r="A43" s="29"/>
      <c r="B43" s="34"/>
      <c r="C43" s="27" t="s">
        <v>261</v>
      </c>
      <c r="D43" s="27" t="s">
        <v>266</v>
      </c>
      <c r="E43" s="27"/>
      <c r="F43" s="27"/>
      <c r="G43" s="27"/>
      <c r="H43" s="27"/>
      <c r="I43" s="27"/>
      <c r="J43" s="30">
        <v>1</v>
      </c>
    </row>
    <row r="45" ht="12.75">
      <c r="A45" t="s">
        <v>267</v>
      </c>
    </row>
    <row r="46" ht="12.75">
      <c r="A46" t="s">
        <v>268</v>
      </c>
    </row>
    <row r="47" ht="12.75">
      <c r="A47" t="s">
        <v>269</v>
      </c>
    </row>
    <row r="48" spans="1:4" ht="12.75">
      <c r="A48" t="s">
        <v>270</v>
      </c>
      <c r="B48" t="s">
        <v>271</v>
      </c>
      <c r="D48" t="s">
        <v>272</v>
      </c>
    </row>
    <row r="49" ht="12.75">
      <c r="D49" t="s">
        <v>273</v>
      </c>
    </row>
    <row r="51" spans="1:2" ht="12.75">
      <c r="A51" t="s">
        <v>274</v>
      </c>
      <c r="B51" t="s">
        <v>275</v>
      </c>
    </row>
    <row r="53" ht="12.75">
      <c r="A53" t="s">
        <v>276</v>
      </c>
    </row>
    <row r="55" spans="1:2" ht="12.75">
      <c r="A55" t="s">
        <v>277</v>
      </c>
      <c r="B55" t="s">
        <v>278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07"/>
  <sheetViews>
    <sheetView zoomScale="95" zoomScaleNormal="95" workbookViewId="0" topLeftCell="A505">
      <selection activeCell="G520" sqref="G520"/>
    </sheetView>
  </sheetViews>
  <sheetFormatPr defaultColWidth="11.00390625" defaultRowHeight="14.25"/>
  <cols>
    <col min="1" max="1" width="8.25390625" style="0" customWidth="1"/>
    <col min="2" max="2" width="10.50390625" style="0" customWidth="1"/>
    <col min="3" max="3" width="15.375" style="0" customWidth="1"/>
    <col min="4" max="4" width="8.25390625" style="0" customWidth="1"/>
    <col min="5" max="6" width="8.875" style="0" customWidth="1"/>
    <col min="7" max="7" width="7.625" style="0" customWidth="1"/>
    <col min="8" max="8" width="8.00390625" style="0" customWidth="1"/>
    <col min="9" max="9" width="8.125" style="0" customWidth="1"/>
    <col min="10" max="10" width="8.375" style="0" customWidth="1"/>
    <col min="11" max="11" width="8.00390625" style="0" customWidth="1"/>
    <col min="12" max="12" width="6.375" style="0" customWidth="1"/>
    <col min="13" max="13" width="4.75390625" style="0" customWidth="1"/>
    <col min="14" max="16384" width="10.50390625" style="0" customWidth="1"/>
  </cols>
  <sheetData>
    <row r="1" spans="1:13" ht="12.75">
      <c r="A1" s="38"/>
      <c r="B1" s="39"/>
      <c r="C1" s="40"/>
      <c r="D1" s="40"/>
      <c r="E1" s="41" t="s">
        <v>279</v>
      </c>
      <c r="F1" s="41"/>
      <c r="G1" s="42" t="s">
        <v>280</v>
      </c>
      <c r="H1" s="42"/>
      <c r="I1" s="42"/>
      <c r="J1" s="42"/>
      <c r="K1" s="42"/>
      <c r="L1" s="42"/>
      <c r="M1" s="42"/>
    </row>
    <row r="2" spans="1:13" ht="12.75">
      <c r="A2" s="43"/>
      <c r="B2" s="44" t="s">
        <v>281</v>
      </c>
      <c r="C2" s="45"/>
      <c r="D2" s="45"/>
      <c r="E2" s="46" t="s">
        <v>282</v>
      </c>
      <c r="F2" s="46"/>
      <c r="G2" s="47" t="s">
        <v>283</v>
      </c>
      <c r="H2" s="47"/>
      <c r="I2" s="47"/>
      <c r="J2" s="47"/>
      <c r="K2" s="47"/>
      <c r="L2" s="47"/>
      <c r="M2" s="47"/>
    </row>
    <row r="3" spans="1:13" ht="12.75">
      <c r="A3" s="48"/>
      <c r="B3" s="43" t="s">
        <v>284</v>
      </c>
      <c r="C3" s="45"/>
      <c r="D3" s="45"/>
      <c r="E3" s="49" t="s">
        <v>285</v>
      </c>
      <c r="F3" s="49"/>
      <c r="G3" s="50" t="s">
        <v>286</v>
      </c>
      <c r="H3" s="50"/>
      <c r="I3" s="50"/>
      <c r="J3" s="50"/>
      <c r="K3" s="50"/>
      <c r="L3" s="50"/>
      <c r="M3" s="50"/>
    </row>
    <row r="4" spans="1:13" ht="12.75">
      <c r="A4" s="51"/>
      <c r="B4" s="52" t="s">
        <v>287</v>
      </c>
      <c r="C4" s="48"/>
      <c r="D4" s="45"/>
      <c r="E4" s="53" t="s">
        <v>288</v>
      </c>
      <c r="F4" s="53"/>
      <c r="G4" s="54">
        <v>41559</v>
      </c>
      <c r="H4" s="54"/>
      <c r="I4" s="54"/>
      <c r="J4" s="55" t="s">
        <v>289</v>
      </c>
      <c r="K4" s="56">
        <v>0.5</v>
      </c>
      <c r="L4" s="56"/>
      <c r="M4" s="56"/>
    </row>
    <row r="5" spans="1:13" ht="12.75">
      <c r="A5" s="57" t="s">
        <v>290</v>
      </c>
      <c r="C5" s="45"/>
      <c r="D5" s="45"/>
      <c r="E5" s="57" t="s">
        <v>290</v>
      </c>
      <c r="H5" s="58"/>
      <c r="I5" s="59"/>
      <c r="J5" s="60"/>
      <c r="K5" s="60"/>
      <c r="L5" s="60"/>
      <c r="M5" s="61"/>
    </row>
    <row r="6" spans="1:13" ht="12.75">
      <c r="A6" s="62" t="s">
        <v>291</v>
      </c>
      <c r="B6" s="63" t="s">
        <v>22</v>
      </c>
      <c r="C6" s="63"/>
      <c r="D6" s="64"/>
      <c r="E6" s="62" t="s">
        <v>292</v>
      </c>
      <c r="F6" s="65" t="s">
        <v>38</v>
      </c>
      <c r="G6" s="65"/>
      <c r="H6" s="65"/>
      <c r="I6" s="65"/>
      <c r="J6" s="65"/>
      <c r="K6" s="65"/>
      <c r="L6" s="65"/>
      <c r="M6" s="65"/>
    </row>
    <row r="7" spans="1:13" ht="12.75">
      <c r="A7" s="66" t="s">
        <v>293</v>
      </c>
      <c r="B7" s="67" t="s">
        <v>147</v>
      </c>
      <c r="C7" s="67"/>
      <c r="D7" s="68"/>
      <c r="E7" s="69" t="s">
        <v>294</v>
      </c>
      <c r="F7" s="70" t="s">
        <v>295</v>
      </c>
      <c r="G7" s="70"/>
      <c r="H7" s="70"/>
      <c r="I7" s="70"/>
      <c r="J7" s="70"/>
      <c r="K7" s="70"/>
      <c r="L7" s="70"/>
      <c r="M7" s="70"/>
    </row>
    <row r="8" spans="1:13" ht="12.75">
      <c r="A8" s="71" t="s">
        <v>55</v>
      </c>
      <c r="B8" s="72" t="s">
        <v>207</v>
      </c>
      <c r="C8" s="72"/>
      <c r="D8" s="68"/>
      <c r="E8" s="73" t="s">
        <v>296</v>
      </c>
      <c r="F8" s="74" t="s">
        <v>297</v>
      </c>
      <c r="G8" s="74"/>
      <c r="H8" s="74"/>
      <c r="I8" s="74"/>
      <c r="J8" s="74"/>
      <c r="K8" s="74"/>
      <c r="L8" s="74"/>
      <c r="M8" s="74"/>
    </row>
    <row r="9" spans="1:13" ht="12.75">
      <c r="A9" s="71" t="s">
        <v>58</v>
      </c>
      <c r="B9" s="72" t="s">
        <v>206</v>
      </c>
      <c r="C9" s="72"/>
      <c r="D9" s="68"/>
      <c r="E9" s="75" t="s">
        <v>298</v>
      </c>
      <c r="F9" s="74" t="s">
        <v>299</v>
      </c>
      <c r="G9" s="74"/>
      <c r="H9" s="74"/>
      <c r="I9" s="74"/>
      <c r="J9" s="74"/>
      <c r="K9" s="74"/>
      <c r="L9" s="74"/>
      <c r="M9" s="74"/>
    </row>
    <row r="10" spans="1:13" ht="12.75">
      <c r="A10" s="45"/>
      <c r="B10" s="45"/>
      <c r="C10" s="45"/>
      <c r="D10" s="45"/>
      <c r="E10" s="57" t="s">
        <v>300</v>
      </c>
      <c r="F10" s="76"/>
      <c r="G10" s="76"/>
      <c r="H10" s="76"/>
      <c r="I10" s="45"/>
      <c r="J10" s="45"/>
      <c r="K10" s="45"/>
      <c r="L10" s="77"/>
      <c r="M10" s="78"/>
    </row>
    <row r="11" spans="1:13" ht="12.75">
      <c r="A11" s="79" t="s">
        <v>301</v>
      </c>
      <c r="B11" s="45"/>
      <c r="C11" s="45"/>
      <c r="D11" s="45"/>
      <c r="E11" s="80" t="s">
        <v>302</v>
      </c>
      <c r="F11" s="80" t="s">
        <v>303</v>
      </c>
      <c r="G11" s="80" t="s">
        <v>304</v>
      </c>
      <c r="H11" s="80" t="s">
        <v>305</v>
      </c>
      <c r="I11" s="80" t="s">
        <v>306</v>
      </c>
      <c r="J11" s="81" t="s">
        <v>242</v>
      </c>
      <c r="K11" s="81"/>
      <c r="L11" s="80" t="s">
        <v>307</v>
      </c>
      <c r="M11" s="82" t="s">
        <v>308</v>
      </c>
    </row>
    <row r="12" spans="1:13" ht="12.75">
      <c r="A12" s="83" t="s">
        <v>309</v>
      </c>
      <c r="B12" s="84" t="str">
        <f>IF(B7&gt;"",B7,"")</f>
        <v>Tatu Pitkänen</v>
      </c>
      <c r="C12" s="84" t="str">
        <f>IF(F7&gt;"",F7,"")</f>
        <v>Aleksi Veini</v>
      </c>
      <c r="D12" s="84"/>
      <c r="E12" s="85">
        <v>3</v>
      </c>
      <c r="F12" s="85">
        <v>6</v>
      </c>
      <c r="G12" s="85">
        <v>8</v>
      </c>
      <c r="H12" s="85"/>
      <c r="I12" s="85"/>
      <c r="J12" s="86">
        <f>IF(ISBLANK(E12),"",COUNTIF(E12:I12,"&gt;=0"))</f>
        <v>3</v>
      </c>
      <c r="K12" s="87">
        <f>IF(ISBLANK(E12),"",(IF(LEFT(E12,1)="-",1,0)+IF(LEFT(F12,1)="-",1,0)+IF(LEFT(G12,1)="-",1,0)+IF(LEFT(H12,1)="-",1,0)+IF(LEFT(I12,1)="-",1,0)))</f>
        <v>0</v>
      </c>
      <c r="L12" s="88">
        <f>IF(J12=3,1,"")</f>
        <v>1</v>
      </c>
      <c r="M12" s="89">
        <f>IF(K12=3,1,"")</f>
      </c>
    </row>
    <row r="13" spans="1:13" ht="12.75">
      <c r="A13" s="90" t="s">
        <v>310</v>
      </c>
      <c r="B13" s="91" t="str">
        <f>IF(B8&gt;"",B8,"")</f>
        <v>Anton Mäkinen</v>
      </c>
      <c r="C13" s="91" t="str">
        <f>IF(F8&gt;"",F8,"")</f>
        <v>Rolands Janssons</v>
      </c>
      <c r="D13" s="91"/>
      <c r="E13" s="92">
        <v>10</v>
      </c>
      <c r="F13" s="93">
        <v>12</v>
      </c>
      <c r="G13" s="93">
        <v>-9</v>
      </c>
      <c r="H13" s="93">
        <v>7</v>
      </c>
      <c r="I13" s="93"/>
      <c r="J13" s="94">
        <f>IF(ISBLANK(E13),"",COUNTIF(E13:I13,"&gt;=0"))</f>
        <v>3</v>
      </c>
      <c r="K13" s="95">
        <f>IF(ISBLANK(E13),"",(IF(LEFT(E13,1)="-",1,0)+IF(LEFT(F13,1)="-",1,0)+IF(LEFT(G13,1)="-",1,0)+IF(LEFT(H13,1)="-",1,0)+IF(LEFT(I13,1)="-",1,0)))</f>
        <v>1</v>
      </c>
      <c r="L13" s="96">
        <f>IF(J13=3,1,"")</f>
        <v>1</v>
      </c>
      <c r="M13" s="97">
        <f>IF(K13=3,1,"")</f>
      </c>
    </row>
    <row r="14" spans="1:13" ht="12.75">
      <c r="A14" s="98" t="s">
        <v>311</v>
      </c>
      <c r="B14" s="99" t="str">
        <f>IF(B9&gt;"",B9,"")</f>
        <v>Toni Pitkänen</v>
      </c>
      <c r="C14" s="99" t="str">
        <f>IF(F9&gt;"",F9,"")</f>
        <v>Erik Holmberg</v>
      </c>
      <c r="D14" s="99"/>
      <c r="E14" s="92">
        <v>1</v>
      </c>
      <c r="F14" s="100">
        <v>6</v>
      </c>
      <c r="G14" s="92">
        <v>9</v>
      </c>
      <c r="H14" s="92"/>
      <c r="I14" s="92"/>
      <c r="J14" s="94">
        <f>IF(ISBLANK(E14),"",COUNTIF(E14:I14,"&gt;=0"))</f>
        <v>3</v>
      </c>
      <c r="K14" s="101">
        <f>IF(ISBLANK(E14),"",(IF(LEFT(E14,1)="-",1,0)+IF(LEFT(F14,1)="-",1,0)+IF(LEFT(G14,1)="-",1,0)+IF(LEFT(H14,1)="-",1,0)+IF(LEFT(I14,1)="-",1,0)))</f>
        <v>0</v>
      </c>
      <c r="L14" s="102">
        <f>IF(J14=3,1,"")</f>
        <v>1</v>
      </c>
      <c r="M14" s="103">
        <f>IF(K14=3,1,"")</f>
      </c>
    </row>
    <row r="15" spans="1:13" ht="12.75">
      <c r="A15" s="104" t="s">
        <v>312</v>
      </c>
      <c r="B15" s="84" t="str">
        <f>IF(B8&gt;"",B8,"")</f>
        <v>Anton Mäkinen</v>
      </c>
      <c r="C15" s="84" t="str">
        <f>IF(F7&gt;"",F7,"")</f>
        <v>Aleksi Veini</v>
      </c>
      <c r="D15" s="105"/>
      <c r="E15" s="106">
        <v>3</v>
      </c>
      <c r="F15" s="107">
        <v>6</v>
      </c>
      <c r="G15" s="106">
        <v>1</v>
      </c>
      <c r="H15" s="106"/>
      <c r="I15" s="106"/>
      <c r="J15" s="86">
        <f>IF(ISBLANK(E15),"",COUNTIF(E15:I15,"&gt;=0"))</f>
        <v>3</v>
      </c>
      <c r="K15" s="87">
        <f>IF(ISBLANK(E15),"",(IF(LEFT(E15,1)="-",1,0)+IF(LEFT(F15,1)="-",1,0)+IF(LEFT(G15,1)="-",1,0)+IF(LEFT(H15,1)="-",1,0)+IF(LEFT(I15,1)="-",1,0)))</f>
        <v>0</v>
      </c>
      <c r="L15" s="88">
        <f>IF(J15=3,1,"")</f>
        <v>1</v>
      </c>
      <c r="M15" s="89">
        <f>IF(K15=3,1,"")</f>
      </c>
    </row>
    <row r="16" spans="1:13" ht="12.75">
      <c r="A16" s="98" t="s">
        <v>313</v>
      </c>
      <c r="B16" s="91" t="str">
        <f>IF(B7&gt;"",B7,"")</f>
        <v>Tatu Pitkänen</v>
      </c>
      <c r="C16" s="91" t="str">
        <f>IF(F9&gt;"",F9,"")</f>
        <v>Erik Holmberg</v>
      </c>
      <c r="D16" s="99"/>
      <c r="E16" s="92">
        <v>4</v>
      </c>
      <c r="F16" s="100">
        <v>7</v>
      </c>
      <c r="G16" s="92">
        <v>7</v>
      </c>
      <c r="H16" s="92"/>
      <c r="I16" s="92"/>
      <c r="J16" s="94">
        <f>IF(ISBLANK(E16),"",COUNTIF(E16:I16,"&gt;=0"))</f>
        <v>3</v>
      </c>
      <c r="K16" s="95">
        <f>IF(ISBLANK(E16),"",(IF(LEFT(E16,1)="-",1,0)+IF(LEFT(F16,1)="-",1,0)+IF(LEFT(G16,1)="-",1,0)+IF(LEFT(H16,1)="-",1,0)+IF(LEFT(I16,1)="-",1,0)))</f>
        <v>0</v>
      </c>
      <c r="L16" s="96">
        <f>IF(J16=3,1,"")</f>
        <v>1</v>
      </c>
      <c r="M16" s="97">
        <f>IF(K16=3,1,"")</f>
      </c>
    </row>
    <row r="17" spans="1:13" ht="12.75">
      <c r="A17" s="108" t="s">
        <v>314</v>
      </c>
      <c r="B17" s="109" t="str">
        <f>IF(B9&gt;"",B9,"")</f>
        <v>Toni Pitkänen</v>
      </c>
      <c r="C17" s="109" t="str">
        <f>IF(F8&gt;"",F8,"")</f>
        <v>Rolands Janssons</v>
      </c>
      <c r="D17" s="109"/>
      <c r="E17" s="110"/>
      <c r="F17" s="111"/>
      <c r="G17" s="110"/>
      <c r="H17" s="110"/>
      <c r="I17" s="110"/>
      <c r="J17" s="112">
        <f>IF(ISBLANK(E17),"",COUNTIF(E17:I17,"&gt;=0"))</f>
      </c>
      <c r="K17" s="113">
        <f>IF(ISBLANK(E17),"",(IF(LEFT(E17,1)="-",1,0)+IF(LEFT(F17,1)="-",1,0)+IF(LEFT(G17,1)="-",1,0)+IF(LEFT(H17,1)="-",1,0)+IF(LEFT(I17,1)="-",1,0)))</f>
      </c>
      <c r="L17" s="114">
        <f>IF(J17=3,1,"")</f>
      </c>
      <c r="M17" s="115">
        <f>IF(K17=3,1,"")</f>
      </c>
    </row>
    <row r="18" spans="1:13" ht="12.75">
      <c r="A18" s="116" t="s">
        <v>315</v>
      </c>
      <c r="B18" s="117" t="str">
        <f>IF(B8&gt;"",B8,"")</f>
        <v>Anton Mäkinen</v>
      </c>
      <c r="C18" s="117" t="str">
        <f>IF(F9&gt;"",F9,"")</f>
        <v>Erik Holmberg</v>
      </c>
      <c r="D18" s="118"/>
      <c r="E18" s="119"/>
      <c r="F18" s="119"/>
      <c r="G18" s="119"/>
      <c r="H18" s="119"/>
      <c r="I18" s="119"/>
      <c r="J18" s="120">
        <f>IF(ISBLANK(E18),"",COUNTIF(E18:I18,"&gt;=0"))</f>
      </c>
      <c r="K18" s="121">
        <f>IF(ISBLANK(E18),"",(IF(LEFT(E18,1)="-",1,0)+IF(LEFT(F18,1)="-",1,0)+IF(LEFT(G18,1)="-",1,0)+IF(LEFT(H18,1)="-",1,0)+IF(LEFT(I18,1)="-",1,0)))</f>
      </c>
      <c r="L18" s="122">
        <f>IF(J18=3,1,"")</f>
      </c>
      <c r="M18" s="123">
        <f>IF(K18=3,1,"")</f>
      </c>
    </row>
    <row r="19" spans="1:13" ht="12.75">
      <c r="A19" s="90" t="s">
        <v>316</v>
      </c>
      <c r="B19" s="91" t="str">
        <f>IF(B9&gt;"",B9,"")</f>
        <v>Toni Pitkänen</v>
      </c>
      <c r="C19" s="91" t="str">
        <f>IF(F7&gt;"",F7,"")</f>
        <v>Aleksi Veini</v>
      </c>
      <c r="D19" s="124"/>
      <c r="E19" s="119"/>
      <c r="F19" s="93"/>
      <c r="G19" s="93"/>
      <c r="H19" s="93"/>
      <c r="I19" s="93"/>
      <c r="J19" s="94">
        <f>IF(ISBLANK(E19),"",COUNTIF(E19:I19,"&gt;=0"))</f>
      </c>
      <c r="K19" s="95">
        <f>IF(ISBLANK(E19),"",(IF(LEFT(E19,1)="-",1,0)+IF(LEFT(F19,1)="-",1,0)+IF(LEFT(G19,1)="-",1,0)+IF(LEFT(H19,1)="-",1,0)+IF(LEFT(I19,1)="-",1,0)))</f>
      </c>
      <c r="L19" s="96">
        <f>IF(J19=3,1,"")</f>
      </c>
      <c r="M19" s="97">
        <f>IF(K19=3,1,"")</f>
      </c>
    </row>
    <row r="20" spans="1:13" ht="12.75">
      <c r="A20" s="108" t="s">
        <v>317</v>
      </c>
      <c r="B20" s="109" t="str">
        <f>IF(B7&gt;"",B7,"")</f>
        <v>Tatu Pitkänen</v>
      </c>
      <c r="C20" s="109" t="str">
        <f>IF(F8&gt;"",F8,"")</f>
        <v>Rolands Janssons</v>
      </c>
      <c r="D20" s="125"/>
      <c r="E20" s="110"/>
      <c r="F20" s="110"/>
      <c r="G20" s="110"/>
      <c r="H20" s="110"/>
      <c r="I20" s="110"/>
      <c r="J20" s="112">
        <f>IF(ISBLANK(E20),"",COUNTIF(E20:I20,"&gt;=0"))</f>
      </c>
      <c r="K20" s="113">
        <f>IF(ISBLANK(E20),"",(IF(LEFT(E20,1)="-",1,0)+IF(LEFT(F20,1)="-",1,0)+IF(LEFT(G20,1)="-",1,0)+IF(LEFT(H20,1)="-",1,0)+IF(LEFT(I20,1)="-",1,0)))</f>
      </c>
      <c r="L20" s="114">
        <f>IF(J20=3,1,"")</f>
      </c>
      <c r="M20" s="115">
        <f>IF(K20=3,1,"")</f>
      </c>
    </row>
    <row r="21" spans="1:13" ht="12.75">
      <c r="A21" s="45"/>
      <c r="B21" s="45"/>
      <c r="C21" s="45"/>
      <c r="D21" s="45"/>
      <c r="E21" s="45"/>
      <c r="F21" s="45"/>
      <c r="G21" s="45"/>
      <c r="H21" s="126" t="s">
        <v>318</v>
      </c>
      <c r="I21" s="126"/>
      <c r="J21" s="127"/>
      <c r="K21" s="127"/>
      <c r="L21" s="128">
        <f>IF(ISBLANK(E12),"",SUM(L12:L20))</f>
        <v>5</v>
      </c>
      <c r="M21" s="129">
        <f>IF(ISBLANK(E12),"",SUM(M12:M20))</f>
        <v>0</v>
      </c>
    </row>
    <row r="22" spans="1:13" ht="12.75">
      <c r="A22" s="130" t="s">
        <v>319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31"/>
    </row>
    <row r="23" spans="1:13" ht="12.75">
      <c r="A23" s="132" t="s">
        <v>320</v>
      </c>
      <c r="B23" s="132"/>
      <c r="C23" s="132" t="s">
        <v>321</v>
      </c>
      <c r="D23" s="44"/>
      <c r="E23" s="132"/>
      <c r="F23" s="132" t="s">
        <v>251</v>
      </c>
      <c r="G23" s="44"/>
      <c r="H23" s="132"/>
      <c r="I23" s="133" t="s">
        <v>322</v>
      </c>
      <c r="J23" s="48"/>
      <c r="K23" s="45"/>
      <c r="L23" s="45"/>
      <c r="M23" s="131"/>
    </row>
    <row r="24" spans="1:13" ht="12.75">
      <c r="A24" s="45"/>
      <c r="B24" s="45"/>
      <c r="C24" s="45"/>
      <c r="D24" s="45"/>
      <c r="E24" s="45"/>
      <c r="F24" s="45"/>
      <c r="G24" s="45"/>
      <c r="H24" s="45"/>
      <c r="I24" s="134" t="str">
        <f>IF(L21=5,B6,IF(M21=5,F6,""))</f>
        <v>Wega</v>
      </c>
      <c r="J24" s="134"/>
      <c r="K24" s="134"/>
      <c r="L24" s="134"/>
      <c r="M24" s="134"/>
    </row>
    <row r="25" spans="1:13" ht="12.75">
      <c r="A25" s="135"/>
      <c r="B25" s="135"/>
      <c r="C25" s="135"/>
      <c r="D25" s="135"/>
      <c r="E25" s="135"/>
      <c r="F25" s="135"/>
      <c r="G25" s="135"/>
      <c r="H25" s="135"/>
      <c r="I25" s="136"/>
      <c r="J25" s="136"/>
      <c r="K25" s="136"/>
      <c r="L25" s="136"/>
      <c r="M25" s="137"/>
    </row>
    <row r="29" spans="1:13" ht="12.75">
      <c r="A29" s="38"/>
      <c r="B29" s="39"/>
      <c r="C29" s="40"/>
      <c r="D29" s="40"/>
      <c r="E29" s="41" t="s">
        <v>279</v>
      </c>
      <c r="F29" s="41"/>
      <c r="G29" s="42" t="s">
        <v>280</v>
      </c>
      <c r="H29" s="42"/>
      <c r="I29" s="42"/>
      <c r="J29" s="42"/>
      <c r="K29" s="42"/>
      <c r="L29" s="42"/>
      <c r="M29" s="42"/>
    </row>
    <row r="30" spans="1:13" ht="12.75">
      <c r="A30" s="43"/>
      <c r="B30" s="44" t="s">
        <v>281</v>
      </c>
      <c r="C30" s="45"/>
      <c r="D30" s="45"/>
      <c r="E30" s="46" t="s">
        <v>282</v>
      </c>
      <c r="F30" s="46"/>
      <c r="G30" s="47" t="s">
        <v>283</v>
      </c>
      <c r="H30" s="47"/>
      <c r="I30" s="47"/>
      <c r="J30" s="47"/>
      <c r="K30" s="47"/>
      <c r="L30" s="47"/>
      <c r="M30" s="47"/>
    </row>
    <row r="31" spans="1:13" ht="12.75">
      <c r="A31" s="48"/>
      <c r="B31" s="43" t="s">
        <v>284</v>
      </c>
      <c r="C31" s="45"/>
      <c r="D31" s="45"/>
      <c r="E31" s="49" t="s">
        <v>285</v>
      </c>
      <c r="F31" s="49"/>
      <c r="G31" s="50" t="s">
        <v>286</v>
      </c>
      <c r="H31" s="50"/>
      <c r="I31" s="50"/>
      <c r="J31" s="50"/>
      <c r="K31" s="50"/>
      <c r="L31" s="50"/>
      <c r="M31" s="50"/>
    </row>
    <row r="32" spans="1:13" ht="12.75">
      <c r="A32" s="51"/>
      <c r="B32" s="52" t="s">
        <v>287</v>
      </c>
      <c r="C32" s="48"/>
      <c r="D32" s="45"/>
      <c r="E32" s="53" t="s">
        <v>288</v>
      </c>
      <c r="F32" s="53"/>
      <c r="G32" s="54"/>
      <c r="H32" s="54"/>
      <c r="I32" s="54"/>
      <c r="J32" s="55" t="s">
        <v>289</v>
      </c>
      <c r="K32" s="56">
        <v>0.5</v>
      </c>
      <c r="L32" s="56"/>
      <c r="M32" s="56"/>
    </row>
    <row r="33" spans="1:13" ht="12.75">
      <c r="A33" s="57" t="s">
        <v>290</v>
      </c>
      <c r="C33" s="45"/>
      <c r="D33" s="45"/>
      <c r="E33" s="57" t="s">
        <v>290</v>
      </c>
      <c r="H33" s="58"/>
      <c r="I33" s="59"/>
      <c r="J33" s="60"/>
      <c r="K33" s="60"/>
      <c r="L33" s="60"/>
      <c r="M33" s="61"/>
    </row>
    <row r="34" spans="1:13" ht="12.75">
      <c r="A34" s="62" t="s">
        <v>291</v>
      </c>
      <c r="B34" s="63" t="s">
        <v>264</v>
      </c>
      <c r="C34" s="63"/>
      <c r="D34" s="64"/>
      <c r="E34" s="62" t="s">
        <v>292</v>
      </c>
      <c r="F34" s="65" t="s">
        <v>9</v>
      </c>
      <c r="G34" s="65"/>
      <c r="H34" s="65"/>
      <c r="I34" s="65"/>
      <c r="J34" s="65"/>
      <c r="K34" s="65"/>
      <c r="L34" s="65"/>
      <c r="M34" s="65"/>
    </row>
    <row r="35" spans="1:13" ht="12.75">
      <c r="A35" s="66" t="s">
        <v>293</v>
      </c>
      <c r="B35" s="67" t="s">
        <v>158</v>
      </c>
      <c r="C35" s="67"/>
      <c r="D35" s="68"/>
      <c r="E35" s="69" t="s">
        <v>294</v>
      </c>
      <c r="F35" s="70" t="s">
        <v>176</v>
      </c>
      <c r="G35" s="70"/>
      <c r="H35" s="70"/>
      <c r="I35" s="70"/>
      <c r="J35" s="70"/>
      <c r="K35" s="70"/>
      <c r="L35" s="70"/>
      <c r="M35" s="70"/>
    </row>
    <row r="36" spans="1:13" ht="12.75">
      <c r="A36" s="71" t="s">
        <v>55</v>
      </c>
      <c r="B36" s="72" t="s">
        <v>163</v>
      </c>
      <c r="C36" s="72"/>
      <c r="D36" s="68"/>
      <c r="E36" s="73" t="s">
        <v>296</v>
      </c>
      <c r="F36" s="74" t="s">
        <v>174</v>
      </c>
      <c r="G36" s="74"/>
      <c r="H36" s="74"/>
      <c r="I36" s="74"/>
      <c r="J36" s="74"/>
      <c r="K36" s="74"/>
      <c r="L36" s="74"/>
      <c r="M36" s="74"/>
    </row>
    <row r="37" spans="1:13" ht="12.75">
      <c r="A37" s="71" t="s">
        <v>58</v>
      </c>
      <c r="B37" s="72" t="s">
        <v>323</v>
      </c>
      <c r="C37" s="72"/>
      <c r="D37" s="68"/>
      <c r="E37" s="75" t="s">
        <v>298</v>
      </c>
      <c r="F37" s="74" t="s">
        <v>227</v>
      </c>
      <c r="G37" s="74"/>
      <c r="H37" s="74"/>
      <c r="I37" s="74"/>
      <c r="J37" s="74"/>
      <c r="K37" s="74"/>
      <c r="L37" s="74"/>
      <c r="M37" s="74"/>
    </row>
    <row r="38" spans="1:13" ht="12.75">
      <c r="A38" s="45"/>
      <c r="B38" s="45"/>
      <c r="C38" s="45"/>
      <c r="D38" s="45"/>
      <c r="E38" s="57" t="s">
        <v>300</v>
      </c>
      <c r="F38" s="76"/>
      <c r="G38" s="76"/>
      <c r="H38" s="76"/>
      <c r="I38" s="45"/>
      <c r="J38" s="45"/>
      <c r="K38" s="45"/>
      <c r="L38" s="77"/>
      <c r="M38" s="78"/>
    </row>
    <row r="39" spans="1:13" ht="12.75">
      <c r="A39" s="79" t="s">
        <v>301</v>
      </c>
      <c r="B39" s="45"/>
      <c r="C39" s="45"/>
      <c r="D39" s="45"/>
      <c r="E39" s="80" t="s">
        <v>302</v>
      </c>
      <c r="F39" s="80" t="s">
        <v>303</v>
      </c>
      <c r="G39" s="80" t="s">
        <v>304</v>
      </c>
      <c r="H39" s="80" t="s">
        <v>305</v>
      </c>
      <c r="I39" s="80" t="s">
        <v>306</v>
      </c>
      <c r="J39" s="81" t="s">
        <v>242</v>
      </c>
      <c r="K39" s="81"/>
      <c r="L39" s="80" t="s">
        <v>307</v>
      </c>
      <c r="M39" s="82" t="s">
        <v>308</v>
      </c>
    </row>
    <row r="40" spans="1:13" ht="12.75">
      <c r="A40" s="83" t="s">
        <v>309</v>
      </c>
      <c r="B40" s="84" t="str">
        <f>IF(B35&gt;"",B35,"")</f>
        <v>Henri Karkamo</v>
      </c>
      <c r="C40" s="84" t="str">
        <f>IF(F35&gt;"",F35,"")</f>
        <v>Johan Nyberg</v>
      </c>
      <c r="D40" s="84"/>
      <c r="E40" s="85">
        <v>-4</v>
      </c>
      <c r="F40" s="85">
        <v>-1</v>
      </c>
      <c r="G40" s="85">
        <v>-3</v>
      </c>
      <c r="H40" s="85"/>
      <c r="I40" s="85"/>
      <c r="J40" s="86">
        <f>IF(ISBLANK(E40),"",COUNTIF(E40:I40,"&gt;=0"))</f>
        <v>0</v>
      </c>
      <c r="K40" s="87">
        <f>IF(ISBLANK(E40),"",(IF(LEFT(E40,1)="-",1,0)+IF(LEFT(F40,1)="-",1,0)+IF(LEFT(G40,1)="-",1,0)+IF(LEFT(H40,1)="-",1,0)+IF(LEFT(I40,1)="-",1,0)))</f>
        <v>3</v>
      </c>
      <c r="L40" s="88">
        <f>IF(J40=3,1,"")</f>
      </c>
      <c r="M40" s="89">
        <f>IF(K40=3,1,"")</f>
        <v>1</v>
      </c>
    </row>
    <row r="41" spans="1:13" ht="12.75">
      <c r="A41" s="90" t="s">
        <v>310</v>
      </c>
      <c r="B41" s="91" t="str">
        <f>IF(B36&gt;"",B36,"")</f>
        <v>Ossi Kyläkallio</v>
      </c>
      <c r="C41" s="91" t="str">
        <f>IF(F36&gt;"",F36,"")</f>
        <v>Arttu Pihkala</v>
      </c>
      <c r="D41" s="91"/>
      <c r="E41" s="92">
        <v>-3</v>
      </c>
      <c r="F41" s="93">
        <v>-9</v>
      </c>
      <c r="G41" s="93">
        <v>-8</v>
      </c>
      <c r="H41" s="93"/>
      <c r="I41" s="93"/>
      <c r="J41" s="94">
        <f>IF(ISBLANK(E41),"",COUNTIF(E41:I41,"&gt;=0"))</f>
        <v>0</v>
      </c>
      <c r="K41" s="95">
        <f>IF(ISBLANK(E41),"",(IF(LEFT(E41,1)="-",1,0)+IF(LEFT(F41,1)="-",1,0)+IF(LEFT(G41,1)="-",1,0)+IF(LEFT(H41,1)="-",1,0)+IF(LEFT(I41,1)="-",1,0)))</f>
        <v>3</v>
      </c>
      <c r="L41" s="96">
        <f>IF(J41=3,1,"")</f>
      </c>
      <c r="M41" s="97">
        <f>IF(K41=3,1,"")</f>
        <v>1</v>
      </c>
    </row>
    <row r="42" spans="1:13" ht="12.75">
      <c r="A42" s="98" t="s">
        <v>311</v>
      </c>
      <c r="B42" s="99" t="str">
        <f>IF(B37&gt;"",B37,"")</f>
        <v>Kai Hartzell</v>
      </c>
      <c r="C42" s="99" t="str">
        <f>IF(F37&gt;"",F37,"")</f>
        <v>Mikhail Kantonistov</v>
      </c>
      <c r="D42" s="99"/>
      <c r="E42" s="92">
        <v>-6</v>
      </c>
      <c r="F42" s="100">
        <v>-4</v>
      </c>
      <c r="G42" s="92">
        <v>-5</v>
      </c>
      <c r="H42" s="92"/>
      <c r="I42" s="92"/>
      <c r="J42" s="94">
        <f>IF(ISBLANK(E42),"",COUNTIF(E42:I42,"&gt;=0"))</f>
        <v>0</v>
      </c>
      <c r="K42" s="101">
        <f>IF(ISBLANK(E42),"",(IF(LEFT(E42,1)="-",1,0)+IF(LEFT(F42,1)="-",1,0)+IF(LEFT(G42,1)="-",1,0)+IF(LEFT(H42,1)="-",1,0)+IF(LEFT(I42,1)="-",1,0)))</f>
        <v>3</v>
      </c>
      <c r="L42" s="102">
        <f>IF(J42=3,1,"")</f>
      </c>
      <c r="M42" s="103">
        <f>IF(K42=3,1,"")</f>
        <v>1</v>
      </c>
    </row>
    <row r="43" spans="1:13" ht="12.75">
      <c r="A43" s="104" t="s">
        <v>312</v>
      </c>
      <c r="B43" s="84" t="str">
        <f>IF(B36&gt;"",B36,"")</f>
        <v>Ossi Kyläkallio</v>
      </c>
      <c r="C43" s="84" t="str">
        <f>IF(F35&gt;"",F35,"")</f>
        <v>Johan Nyberg</v>
      </c>
      <c r="D43" s="105"/>
      <c r="E43" s="106">
        <v>-8</v>
      </c>
      <c r="F43" s="107">
        <v>-2</v>
      </c>
      <c r="G43" s="106">
        <v>-7</v>
      </c>
      <c r="H43" s="106"/>
      <c r="I43" s="106"/>
      <c r="J43" s="86">
        <f>IF(ISBLANK(E43),"",COUNTIF(E43:I43,"&gt;=0"))</f>
        <v>0</v>
      </c>
      <c r="K43" s="87">
        <f>IF(ISBLANK(E43),"",(IF(LEFT(E43,1)="-",1,0)+IF(LEFT(F43,1)="-",1,0)+IF(LEFT(G43,1)="-",1,0)+IF(LEFT(H43,1)="-",1,0)+IF(LEFT(I43,1)="-",1,0)))</f>
        <v>3</v>
      </c>
      <c r="L43" s="88">
        <f>IF(J43=3,1,"")</f>
      </c>
      <c r="M43" s="89">
        <f>IF(K43=3,1,"")</f>
        <v>1</v>
      </c>
    </row>
    <row r="44" spans="1:13" ht="12.75">
      <c r="A44" s="98" t="s">
        <v>313</v>
      </c>
      <c r="B44" s="91" t="str">
        <f>IF(B35&gt;"",B35,"")</f>
        <v>Henri Karkamo</v>
      </c>
      <c r="C44" s="91" t="str">
        <f>IF(F37&gt;"",F37,"")</f>
        <v>Mikhail Kantonistov</v>
      </c>
      <c r="D44" s="99"/>
      <c r="E44" s="92">
        <v>-1</v>
      </c>
      <c r="F44" s="100">
        <v>-1</v>
      </c>
      <c r="G44" s="92">
        <v>-2</v>
      </c>
      <c r="H44" s="92"/>
      <c r="I44" s="92"/>
      <c r="J44" s="94">
        <f>IF(ISBLANK(E44),"",COUNTIF(E44:I44,"&gt;=0"))</f>
        <v>0</v>
      </c>
      <c r="K44" s="95">
        <f>IF(ISBLANK(E44),"",(IF(LEFT(E44,1)="-",1,0)+IF(LEFT(F44,1)="-",1,0)+IF(LEFT(G44,1)="-",1,0)+IF(LEFT(H44,1)="-",1,0)+IF(LEFT(I44,1)="-",1,0)))</f>
        <v>3</v>
      </c>
      <c r="L44" s="96">
        <f>IF(J44=3,1,"")</f>
      </c>
      <c r="M44" s="97">
        <f>IF(K44=3,1,"")</f>
        <v>1</v>
      </c>
    </row>
    <row r="45" spans="1:13" ht="12.75">
      <c r="A45" s="108" t="s">
        <v>314</v>
      </c>
      <c r="B45" s="109" t="str">
        <f>IF(B37&gt;"",B37,"")</f>
        <v>Kai Hartzell</v>
      </c>
      <c r="C45" s="109" t="str">
        <f>IF(F36&gt;"",F36,"")</f>
        <v>Arttu Pihkala</v>
      </c>
      <c r="D45" s="109"/>
      <c r="E45" s="110"/>
      <c r="F45" s="111"/>
      <c r="G45" s="110"/>
      <c r="H45" s="110"/>
      <c r="I45" s="110"/>
      <c r="J45" s="112">
        <f>IF(ISBLANK(E45),"",COUNTIF(E45:I45,"&gt;=0"))</f>
      </c>
      <c r="K45" s="113">
        <f>IF(ISBLANK(E45),"",(IF(LEFT(E45,1)="-",1,0)+IF(LEFT(F45,1)="-",1,0)+IF(LEFT(G45,1)="-",1,0)+IF(LEFT(H45,1)="-",1,0)+IF(LEFT(I45,1)="-",1,0)))</f>
      </c>
      <c r="L45" s="114">
        <f>IF(J45=3,1,"")</f>
      </c>
      <c r="M45" s="115">
        <f>IF(K45=3,1,"")</f>
      </c>
    </row>
    <row r="46" spans="1:13" ht="12.75">
      <c r="A46" s="116" t="s">
        <v>315</v>
      </c>
      <c r="B46" s="117" t="str">
        <f>IF(B36&gt;"",B36,"")</f>
        <v>Ossi Kyläkallio</v>
      </c>
      <c r="C46" s="117" t="str">
        <f>IF(F37&gt;"",F37,"")</f>
        <v>Mikhail Kantonistov</v>
      </c>
      <c r="D46" s="118"/>
      <c r="E46" s="119"/>
      <c r="F46" s="119"/>
      <c r="G46" s="119"/>
      <c r="H46" s="119"/>
      <c r="I46" s="119"/>
      <c r="J46" s="120">
        <f>IF(ISBLANK(E46),"",COUNTIF(E46:I46,"&gt;=0"))</f>
      </c>
      <c r="K46" s="121">
        <f>IF(ISBLANK(E46),"",(IF(LEFT(E46,1)="-",1,0)+IF(LEFT(F46,1)="-",1,0)+IF(LEFT(G46,1)="-",1,0)+IF(LEFT(H46,1)="-",1,0)+IF(LEFT(I46,1)="-",1,0)))</f>
      </c>
      <c r="L46" s="122">
        <f>IF(J46=3,1,"")</f>
      </c>
      <c r="M46" s="123">
        <f>IF(K46=3,1,"")</f>
      </c>
    </row>
    <row r="47" spans="1:13" ht="12.75">
      <c r="A47" s="90" t="s">
        <v>316</v>
      </c>
      <c r="B47" s="91" t="str">
        <f>IF(B37&gt;"",B37,"")</f>
        <v>Kai Hartzell</v>
      </c>
      <c r="C47" s="91" t="str">
        <f>IF(F35&gt;"",F35,"")</f>
        <v>Johan Nyberg</v>
      </c>
      <c r="D47" s="124"/>
      <c r="E47" s="119"/>
      <c r="F47" s="93"/>
      <c r="G47" s="93"/>
      <c r="H47" s="93"/>
      <c r="I47" s="93"/>
      <c r="J47" s="94">
        <f>IF(ISBLANK(E47),"",COUNTIF(E47:I47,"&gt;=0"))</f>
      </c>
      <c r="K47" s="95">
        <f>IF(ISBLANK(E47),"",(IF(LEFT(E47,1)="-",1,0)+IF(LEFT(F47,1)="-",1,0)+IF(LEFT(G47,1)="-",1,0)+IF(LEFT(H47,1)="-",1,0)+IF(LEFT(I47,1)="-",1,0)))</f>
      </c>
      <c r="L47" s="96">
        <f>IF(J47=3,1,"")</f>
      </c>
      <c r="M47" s="97">
        <f>IF(K47=3,1,"")</f>
      </c>
    </row>
    <row r="48" spans="1:13" ht="12.75">
      <c r="A48" s="108" t="s">
        <v>317</v>
      </c>
      <c r="B48" s="109" t="str">
        <f>IF(B35&gt;"",B35,"")</f>
        <v>Henri Karkamo</v>
      </c>
      <c r="C48" s="109" t="str">
        <f>IF(F36&gt;"",F36,"")</f>
        <v>Arttu Pihkala</v>
      </c>
      <c r="D48" s="125"/>
      <c r="E48" s="110"/>
      <c r="F48" s="110"/>
      <c r="G48" s="110"/>
      <c r="H48" s="110"/>
      <c r="I48" s="110"/>
      <c r="J48" s="112">
        <f>IF(ISBLANK(E48),"",COUNTIF(E48:I48,"&gt;=0"))</f>
      </c>
      <c r="K48" s="113">
        <f>IF(ISBLANK(E48),"",(IF(LEFT(E48,1)="-",1,0)+IF(LEFT(F48,1)="-",1,0)+IF(LEFT(G48,1)="-",1,0)+IF(LEFT(H48,1)="-",1,0)+IF(LEFT(I48,1)="-",1,0)))</f>
      </c>
      <c r="L48" s="114">
        <f>IF(J48=3,1,"")</f>
      </c>
      <c r="M48" s="115">
        <f>IF(K48=3,1,"")</f>
      </c>
    </row>
    <row r="49" spans="1:13" ht="12.75">
      <c r="A49" s="45"/>
      <c r="B49" s="45"/>
      <c r="C49" s="45"/>
      <c r="D49" s="45"/>
      <c r="E49" s="45"/>
      <c r="F49" s="45"/>
      <c r="G49" s="45"/>
      <c r="H49" s="126" t="s">
        <v>318</v>
      </c>
      <c r="I49" s="126"/>
      <c r="J49" s="127">
        <f>IF(ISBLANK(B35),"",SUM(J40:J48))</f>
        <v>0</v>
      </c>
      <c r="K49" s="127">
        <f>IF(ISBLANK(F35),"",SUM(K40:K48))</f>
        <v>15</v>
      </c>
      <c r="L49" s="128">
        <f>IF(ISBLANK(E40),"",SUM(L40:L48))</f>
        <v>0</v>
      </c>
      <c r="M49" s="129">
        <f>IF(ISBLANK(E40),"",SUM(M40:M48))</f>
        <v>5</v>
      </c>
    </row>
    <row r="50" spans="1:13" ht="12.75">
      <c r="A50" s="130" t="s">
        <v>319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131"/>
    </row>
    <row r="51" spans="1:13" ht="12.75">
      <c r="A51" s="132" t="s">
        <v>320</v>
      </c>
      <c r="B51" s="132"/>
      <c r="C51" s="132" t="s">
        <v>321</v>
      </c>
      <c r="D51" s="44"/>
      <c r="E51" s="132"/>
      <c r="F51" s="132" t="s">
        <v>251</v>
      </c>
      <c r="G51" s="44"/>
      <c r="H51" s="132"/>
      <c r="I51" s="133" t="s">
        <v>322</v>
      </c>
      <c r="J51" s="48"/>
      <c r="K51" s="45"/>
      <c r="L51" s="45"/>
      <c r="M51" s="131"/>
    </row>
    <row r="52" spans="1:13" ht="12.75">
      <c r="A52" s="45"/>
      <c r="B52" s="45"/>
      <c r="C52" s="45"/>
      <c r="D52" s="45"/>
      <c r="E52" s="45"/>
      <c r="F52" s="45"/>
      <c r="G52" s="45"/>
      <c r="H52" s="45"/>
      <c r="I52" s="134" t="str">
        <f>IF(L49=5,B34,IF(M49=5,F34,""))</f>
        <v>PT Espoo</v>
      </c>
      <c r="J52" s="134"/>
      <c r="K52" s="134"/>
      <c r="L52" s="134"/>
      <c r="M52" s="134"/>
    </row>
    <row r="53" spans="1:13" ht="12.75">
      <c r="A53" s="135"/>
      <c r="B53" s="135"/>
      <c r="C53" s="135"/>
      <c r="D53" s="135"/>
      <c r="E53" s="135"/>
      <c r="F53" s="135"/>
      <c r="G53" s="135"/>
      <c r="H53" s="135"/>
      <c r="I53" s="136"/>
      <c r="J53" s="136"/>
      <c r="K53" s="136"/>
      <c r="L53" s="136"/>
      <c r="M53" s="137"/>
    </row>
    <row r="56" spans="1:13" ht="12.75">
      <c r="A56" s="38"/>
      <c r="B56" s="39"/>
      <c r="C56" s="40"/>
      <c r="D56" s="40"/>
      <c r="E56" s="41" t="s">
        <v>279</v>
      </c>
      <c r="F56" s="41"/>
      <c r="G56" s="42" t="s">
        <v>280</v>
      </c>
      <c r="H56" s="42"/>
      <c r="I56" s="42"/>
      <c r="J56" s="42"/>
      <c r="K56" s="42"/>
      <c r="L56" s="42"/>
      <c r="M56" s="42"/>
    </row>
    <row r="57" spans="1:13" ht="12.75">
      <c r="A57" s="43"/>
      <c r="B57" s="44" t="s">
        <v>281</v>
      </c>
      <c r="C57" s="45"/>
      <c r="D57" s="45"/>
      <c r="E57" s="46" t="s">
        <v>282</v>
      </c>
      <c r="F57" s="46"/>
      <c r="G57" s="47" t="s">
        <v>283</v>
      </c>
      <c r="H57" s="47"/>
      <c r="I57" s="47"/>
      <c r="J57" s="47"/>
      <c r="K57" s="47"/>
      <c r="L57" s="47"/>
      <c r="M57" s="47"/>
    </row>
    <row r="58" spans="1:13" ht="12.75">
      <c r="A58" s="48"/>
      <c r="B58" s="43" t="s">
        <v>284</v>
      </c>
      <c r="C58" s="45"/>
      <c r="D58" s="45"/>
      <c r="E58" s="49" t="s">
        <v>285</v>
      </c>
      <c r="F58" s="49"/>
      <c r="G58" s="50" t="s">
        <v>286</v>
      </c>
      <c r="H58" s="50"/>
      <c r="I58" s="50"/>
      <c r="J58" s="50"/>
      <c r="K58" s="50"/>
      <c r="L58" s="50"/>
      <c r="M58" s="50"/>
    </row>
    <row r="59" spans="1:13" ht="12.75">
      <c r="A59" s="51"/>
      <c r="B59" s="52" t="s">
        <v>287</v>
      </c>
      <c r="C59" s="48"/>
      <c r="D59" s="45"/>
      <c r="E59" s="53" t="s">
        <v>288</v>
      </c>
      <c r="F59" s="53"/>
      <c r="G59" s="54">
        <v>40619</v>
      </c>
      <c r="H59" s="54"/>
      <c r="I59" s="54"/>
      <c r="J59" s="55" t="s">
        <v>289</v>
      </c>
      <c r="K59" s="56">
        <v>0.5</v>
      </c>
      <c r="L59" s="56"/>
      <c r="M59" s="56"/>
    </row>
    <row r="60" spans="1:13" ht="12.75">
      <c r="A60" s="57" t="s">
        <v>290</v>
      </c>
      <c r="C60" s="45"/>
      <c r="D60" s="45"/>
      <c r="E60" s="57" t="s">
        <v>290</v>
      </c>
      <c r="H60" s="58"/>
      <c r="I60" s="59"/>
      <c r="J60" s="60"/>
      <c r="K60" s="60"/>
      <c r="L60" s="60"/>
      <c r="M60" s="61"/>
    </row>
    <row r="61" spans="1:13" ht="12.75">
      <c r="A61" s="62" t="s">
        <v>291</v>
      </c>
      <c r="B61" s="63" t="s">
        <v>324</v>
      </c>
      <c r="C61" s="63"/>
      <c r="D61" s="64"/>
      <c r="E61" s="62" t="s">
        <v>292</v>
      </c>
      <c r="F61" s="65" t="s">
        <v>20</v>
      </c>
      <c r="G61" s="65"/>
      <c r="H61" s="65"/>
      <c r="I61" s="65"/>
      <c r="J61" s="65"/>
      <c r="K61" s="65"/>
      <c r="L61" s="65"/>
      <c r="M61" s="65"/>
    </row>
    <row r="62" spans="1:13" ht="12.75">
      <c r="A62" s="66" t="s">
        <v>293</v>
      </c>
      <c r="B62" s="67" t="s">
        <v>18</v>
      </c>
      <c r="C62" s="67"/>
      <c r="D62" s="68"/>
      <c r="E62" s="69" t="s">
        <v>294</v>
      </c>
      <c r="F62" s="70" t="s">
        <v>157</v>
      </c>
      <c r="G62" s="70"/>
      <c r="H62" s="70"/>
      <c r="I62" s="70"/>
      <c r="J62" s="70"/>
      <c r="K62" s="70"/>
      <c r="L62" s="70"/>
      <c r="M62" s="70"/>
    </row>
    <row r="63" spans="1:13" ht="12.75">
      <c r="A63" s="71" t="s">
        <v>55</v>
      </c>
      <c r="B63" s="72" t="s">
        <v>2</v>
      </c>
      <c r="C63" s="72"/>
      <c r="D63" s="68"/>
      <c r="E63" s="73" t="s">
        <v>296</v>
      </c>
      <c r="F63" s="74" t="s">
        <v>156</v>
      </c>
      <c r="G63" s="74"/>
      <c r="H63" s="74"/>
      <c r="I63" s="74"/>
      <c r="J63" s="74"/>
      <c r="K63" s="74"/>
      <c r="L63" s="74"/>
      <c r="M63" s="74"/>
    </row>
    <row r="64" spans="1:13" ht="12.75">
      <c r="A64" s="71" t="s">
        <v>58</v>
      </c>
      <c r="B64" s="72" t="s">
        <v>64</v>
      </c>
      <c r="C64" s="72"/>
      <c r="D64" s="68"/>
      <c r="E64" s="75" t="s">
        <v>298</v>
      </c>
      <c r="F64" s="74" t="s">
        <v>154</v>
      </c>
      <c r="G64" s="74"/>
      <c r="H64" s="74"/>
      <c r="I64" s="74"/>
      <c r="J64" s="74"/>
      <c r="K64" s="74"/>
      <c r="L64" s="74"/>
      <c r="M64" s="74"/>
    </row>
    <row r="65" spans="1:13" ht="12.75">
      <c r="A65" s="45"/>
      <c r="B65" s="45"/>
      <c r="C65" s="45"/>
      <c r="D65" s="45"/>
      <c r="E65" s="57" t="s">
        <v>300</v>
      </c>
      <c r="F65" s="76"/>
      <c r="G65" s="76"/>
      <c r="H65" s="76"/>
      <c r="I65" s="45"/>
      <c r="J65" s="45"/>
      <c r="K65" s="45"/>
      <c r="L65" s="77"/>
      <c r="M65" s="78"/>
    </row>
    <row r="66" spans="1:13" ht="12.75">
      <c r="A66" s="79" t="s">
        <v>301</v>
      </c>
      <c r="B66" s="45"/>
      <c r="C66" s="45"/>
      <c r="D66" s="45"/>
      <c r="E66" s="80" t="s">
        <v>302</v>
      </c>
      <c r="F66" s="80" t="s">
        <v>303</v>
      </c>
      <c r="G66" s="80" t="s">
        <v>304</v>
      </c>
      <c r="H66" s="80" t="s">
        <v>305</v>
      </c>
      <c r="I66" s="80" t="s">
        <v>306</v>
      </c>
      <c r="J66" s="81" t="s">
        <v>242</v>
      </c>
      <c r="K66" s="81"/>
      <c r="L66" s="80" t="s">
        <v>307</v>
      </c>
      <c r="M66" s="82" t="s">
        <v>308</v>
      </c>
    </row>
    <row r="67" spans="1:13" ht="12.75">
      <c r="A67" s="83" t="s">
        <v>309</v>
      </c>
      <c r="B67" s="84" t="str">
        <f>IF(B62&gt;"",B62,"")</f>
        <v>Kimi Kivelä</v>
      </c>
      <c r="C67" s="84" t="str">
        <f>IF(F62&gt;"",F62,"")</f>
        <v>Stepan Larkin</v>
      </c>
      <c r="D67" s="84"/>
      <c r="E67" s="85">
        <v>2</v>
      </c>
      <c r="F67" s="85">
        <v>3</v>
      </c>
      <c r="G67" s="85">
        <v>4</v>
      </c>
      <c r="H67" s="85"/>
      <c r="I67" s="85"/>
      <c r="J67" s="86">
        <f>IF(ISBLANK(E67),"",COUNTIF(E67:I67,"&gt;=0"))</f>
        <v>3</v>
      </c>
      <c r="K67" s="87">
        <f>IF(ISBLANK(E67),"",(IF(LEFT(E67,1)="-",1,0)+IF(LEFT(F67,1)="-",1,0)+IF(LEFT(G67,1)="-",1,0)+IF(LEFT(H67,1)="-",1,0)+IF(LEFT(I67,1)="-",1,0)))</f>
        <v>0</v>
      </c>
      <c r="L67" s="88">
        <f>IF(J67=3,1,"")</f>
        <v>1</v>
      </c>
      <c r="M67" s="89">
        <f>IF(K67=3,1,"")</f>
      </c>
    </row>
    <row r="68" spans="1:13" ht="12.75">
      <c r="A68" s="90" t="s">
        <v>310</v>
      </c>
      <c r="B68" s="91" t="str">
        <f>IF(B63&gt;"",B63,"")</f>
        <v>Jussi Mäkelä</v>
      </c>
      <c r="C68" s="91" t="str">
        <f>IF(F63&gt;"",F63,"")</f>
        <v>Danila Filyushkin</v>
      </c>
      <c r="D68" s="91"/>
      <c r="E68" s="92">
        <v>1</v>
      </c>
      <c r="F68" s="93">
        <v>9</v>
      </c>
      <c r="G68" s="93">
        <v>2</v>
      </c>
      <c r="H68" s="93"/>
      <c r="I68" s="93"/>
      <c r="J68" s="94">
        <f>IF(ISBLANK(E68),"",COUNTIF(E68:I68,"&gt;=0"))</f>
        <v>3</v>
      </c>
      <c r="K68" s="95">
        <f>IF(ISBLANK(E68),"",(IF(LEFT(E68,1)="-",1,0)+IF(LEFT(F68,1)="-",1,0)+IF(LEFT(G68,1)="-",1,0)+IF(LEFT(H68,1)="-",1,0)+IF(LEFT(I68,1)="-",1,0)))</f>
        <v>0</v>
      </c>
      <c r="L68" s="96">
        <f>IF(J68=3,1,"")</f>
        <v>1</v>
      </c>
      <c r="M68" s="97">
        <f>IF(K68=3,1,"")</f>
      </c>
    </row>
    <row r="69" spans="1:13" ht="12.75">
      <c r="A69" s="98" t="s">
        <v>311</v>
      </c>
      <c r="B69" s="99" t="str">
        <f>IF(B64&gt;"",B64,"")</f>
        <v>Jarkko Rautell</v>
      </c>
      <c r="C69" s="99" t="str">
        <f>IF(F64&gt;"",F64,"")</f>
        <v>Iakov Trifonov</v>
      </c>
      <c r="D69" s="99"/>
      <c r="E69" s="92">
        <v>6</v>
      </c>
      <c r="F69" s="100">
        <v>5</v>
      </c>
      <c r="G69" s="92">
        <v>8</v>
      </c>
      <c r="H69" s="92"/>
      <c r="I69" s="92"/>
      <c r="J69" s="94">
        <f>IF(ISBLANK(E69),"",COUNTIF(E69:I69,"&gt;=0"))</f>
        <v>3</v>
      </c>
      <c r="K69" s="101">
        <f>IF(ISBLANK(E69),"",(IF(LEFT(E69,1)="-",1,0)+IF(LEFT(F69,1)="-",1,0)+IF(LEFT(G69,1)="-",1,0)+IF(LEFT(H69,1)="-",1,0)+IF(LEFT(I69,1)="-",1,0)))</f>
        <v>0</v>
      </c>
      <c r="L69" s="102">
        <f>IF(J69=3,1,"")</f>
        <v>1</v>
      </c>
      <c r="M69" s="103">
        <f>IF(K69=3,1,"")</f>
      </c>
    </row>
    <row r="70" spans="1:13" ht="12.75">
      <c r="A70" s="104" t="s">
        <v>312</v>
      </c>
      <c r="B70" s="84" t="str">
        <f>IF(B63&gt;"",B63,"")</f>
        <v>Jussi Mäkelä</v>
      </c>
      <c r="C70" s="84" t="str">
        <f>IF(F62&gt;"",F62,"")</f>
        <v>Stepan Larkin</v>
      </c>
      <c r="D70" s="105"/>
      <c r="E70" s="106">
        <v>2</v>
      </c>
      <c r="F70" s="107">
        <v>5</v>
      </c>
      <c r="G70" s="106">
        <v>7</v>
      </c>
      <c r="H70" s="106"/>
      <c r="I70" s="106"/>
      <c r="J70" s="86">
        <f>IF(ISBLANK(E70),"",COUNTIF(E70:I70,"&gt;=0"))</f>
        <v>3</v>
      </c>
      <c r="K70" s="87">
        <f>IF(ISBLANK(E70),"",(IF(LEFT(E70,1)="-",1,0)+IF(LEFT(F70,1)="-",1,0)+IF(LEFT(G70,1)="-",1,0)+IF(LEFT(H70,1)="-",1,0)+IF(LEFT(I70,1)="-",1,0)))</f>
        <v>0</v>
      </c>
      <c r="L70" s="88">
        <f>IF(J70=3,1,"")</f>
        <v>1</v>
      </c>
      <c r="M70" s="89">
        <f>IF(K70=3,1,"")</f>
      </c>
    </row>
    <row r="71" spans="1:13" ht="12.75">
      <c r="A71" s="98" t="s">
        <v>313</v>
      </c>
      <c r="B71" s="91" t="str">
        <f>IF(B62&gt;"",B62,"")</f>
        <v>Kimi Kivelä</v>
      </c>
      <c r="C71" s="91" t="str">
        <f>IF(F64&gt;"",F64,"")</f>
        <v>Iakov Trifonov</v>
      </c>
      <c r="D71" s="99"/>
      <c r="E71" s="92">
        <v>2</v>
      </c>
      <c r="F71" s="100">
        <v>3</v>
      </c>
      <c r="G71" s="92">
        <v>3</v>
      </c>
      <c r="H71" s="92"/>
      <c r="I71" s="92"/>
      <c r="J71" s="94">
        <f>IF(ISBLANK(E71),"",COUNTIF(E71:I71,"&gt;=0"))</f>
        <v>3</v>
      </c>
      <c r="K71" s="95">
        <f>IF(ISBLANK(E71),"",(IF(LEFT(E71,1)="-",1,0)+IF(LEFT(F71,1)="-",1,0)+IF(LEFT(G71,1)="-",1,0)+IF(LEFT(H71,1)="-",1,0)+IF(LEFT(I71,1)="-",1,0)))</f>
        <v>0</v>
      </c>
      <c r="L71" s="96">
        <f>IF(J71=3,1,"")</f>
        <v>1</v>
      </c>
      <c r="M71" s="97">
        <f>IF(K71=3,1,"")</f>
      </c>
    </row>
    <row r="72" spans="1:13" ht="12.75">
      <c r="A72" s="108" t="s">
        <v>314</v>
      </c>
      <c r="B72" s="109" t="str">
        <f>IF(B64&gt;"",B64,"")</f>
        <v>Jarkko Rautell</v>
      </c>
      <c r="C72" s="109" t="str">
        <f>IF(F63&gt;"",F63,"")</f>
        <v>Danila Filyushkin</v>
      </c>
      <c r="D72" s="109"/>
      <c r="E72" s="110"/>
      <c r="F72" s="111"/>
      <c r="G72" s="110"/>
      <c r="H72" s="110"/>
      <c r="I72" s="110"/>
      <c r="J72" s="112">
        <f>IF(ISBLANK(E72),"",COUNTIF(E72:I72,"&gt;=0"))</f>
      </c>
      <c r="K72" s="113">
        <f>IF(ISBLANK(E72),"",(IF(LEFT(E72,1)="-",1,0)+IF(LEFT(F72,1)="-",1,0)+IF(LEFT(G72,1)="-",1,0)+IF(LEFT(H72,1)="-",1,0)+IF(LEFT(I72,1)="-",1,0)))</f>
      </c>
      <c r="L72" s="114">
        <f>IF(J72=3,1,"")</f>
      </c>
      <c r="M72" s="115">
        <f>IF(K72=3,1,"")</f>
      </c>
    </row>
    <row r="73" spans="1:13" ht="12.75">
      <c r="A73" s="116" t="s">
        <v>315</v>
      </c>
      <c r="B73" s="117" t="str">
        <f>IF(B63&gt;"",B63,"")</f>
        <v>Jussi Mäkelä</v>
      </c>
      <c r="C73" s="117" t="str">
        <f>IF(F64&gt;"",F64,"")</f>
        <v>Iakov Trifonov</v>
      </c>
      <c r="D73" s="118"/>
      <c r="E73" s="119"/>
      <c r="F73" s="119"/>
      <c r="G73" s="119"/>
      <c r="H73" s="119"/>
      <c r="I73" s="119"/>
      <c r="J73" s="120">
        <f>IF(ISBLANK(E73),"",COUNTIF(E73:I73,"&gt;=0"))</f>
      </c>
      <c r="K73" s="121">
        <f>IF(ISBLANK(E73),"",(IF(LEFT(E73,1)="-",1,0)+IF(LEFT(F73,1)="-",1,0)+IF(LEFT(G73,1)="-",1,0)+IF(LEFT(H73,1)="-",1,0)+IF(LEFT(I73,1)="-",1,0)))</f>
      </c>
      <c r="L73" s="122">
        <f>IF(J73=3,1,"")</f>
      </c>
      <c r="M73" s="123">
        <f>IF(K73=3,1,"")</f>
      </c>
    </row>
    <row r="74" spans="1:13" ht="12.75">
      <c r="A74" s="90" t="s">
        <v>316</v>
      </c>
      <c r="B74" s="91" t="str">
        <f>IF(B64&gt;"",B64,"")</f>
        <v>Jarkko Rautell</v>
      </c>
      <c r="C74" s="91" t="str">
        <f>IF(F62&gt;"",F62,"")</f>
        <v>Stepan Larkin</v>
      </c>
      <c r="D74" s="124"/>
      <c r="E74" s="119"/>
      <c r="F74" s="93"/>
      <c r="G74" s="93"/>
      <c r="H74" s="93"/>
      <c r="I74" s="93"/>
      <c r="J74" s="94">
        <f>IF(ISBLANK(E74),"",COUNTIF(E74:I74,"&gt;=0"))</f>
      </c>
      <c r="K74" s="95">
        <f>IF(ISBLANK(E74),"",(IF(LEFT(E74,1)="-",1,0)+IF(LEFT(F74,1)="-",1,0)+IF(LEFT(G74,1)="-",1,0)+IF(LEFT(H74,1)="-",1,0)+IF(LEFT(I74,1)="-",1,0)))</f>
      </c>
      <c r="L74" s="96">
        <f>IF(J74=3,1,"")</f>
      </c>
      <c r="M74" s="97">
        <f>IF(K74=3,1,"")</f>
      </c>
    </row>
    <row r="75" spans="1:13" ht="12.75">
      <c r="A75" s="108" t="s">
        <v>317</v>
      </c>
      <c r="B75" s="109" t="str">
        <f>IF(B62&gt;"",B62,"")</f>
        <v>Kimi Kivelä</v>
      </c>
      <c r="C75" s="109" t="str">
        <f>IF(F63&gt;"",F63,"")</f>
        <v>Danila Filyushkin</v>
      </c>
      <c r="D75" s="125"/>
      <c r="E75" s="110"/>
      <c r="F75" s="110"/>
      <c r="G75" s="110"/>
      <c r="H75" s="110"/>
      <c r="I75" s="110"/>
      <c r="J75" s="112">
        <f>IF(ISBLANK(E75),"",COUNTIF(E75:I75,"&gt;=0"))</f>
      </c>
      <c r="K75" s="113">
        <f>IF(ISBLANK(E75),"",(IF(LEFT(E75,1)="-",1,0)+IF(LEFT(F75,1)="-",1,0)+IF(LEFT(G75,1)="-",1,0)+IF(LEFT(H75,1)="-",1,0)+IF(LEFT(I75,1)="-",1,0)))</f>
      </c>
      <c r="L75" s="114">
        <f>IF(J75=3,1,"")</f>
      </c>
      <c r="M75" s="115">
        <f>IF(K75=3,1,"")</f>
      </c>
    </row>
    <row r="76" spans="1:13" ht="12.75">
      <c r="A76" s="45"/>
      <c r="B76" s="45"/>
      <c r="C76" s="45"/>
      <c r="D76" s="45"/>
      <c r="E76" s="45"/>
      <c r="F76" s="45"/>
      <c r="G76" s="45"/>
      <c r="H76" s="126" t="s">
        <v>318</v>
      </c>
      <c r="I76" s="126"/>
      <c r="J76" s="127">
        <f>IF(ISBLANK(B62),"",SUM(J67:J75))</f>
        <v>15</v>
      </c>
      <c r="K76" s="127">
        <f>IF(ISBLANK(F62),"",SUM(K67:K75))</f>
        <v>0</v>
      </c>
      <c r="L76" s="128">
        <f>IF(ISBLANK(E67),"",SUM(L67:L75))</f>
        <v>5</v>
      </c>
      <c r="M76" s="129">
        <f>IF(ISBLANK(E67),"",SUM(M67:M75))</f>
        <v>0</v>
      </c>
    </row>
    <row r="77" spans="1:13" ht="12.75">
      <c r="A77" s="130" t="s">
        <v>319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131"/>
    </row>
    <row r="78" spans="1:13" ht="12.75">
      <c r="A78" s="132" t="s">
        <v>320</v>
      </c>
      <c r="B78" s="132"/>
      <c r="C78" s="132" t="s">
        <v>321</v>
      </c>
      <c r="D78" s="44"/>
      <c r="E78" s="132"/>
      <c r="F78" s="132" t="s">
        <v>251</v>
      </c>
      <c r="G78" s="44"/>
      <c r="H78" s="132"/>
      <c r="I78" s="133" t="s">
        <v>322</v>
      </c>
      <c r="J78" s="48"/>
      <c r="K78" s="45"/>
      <c r="L78" s="45"/>
      <c r="M78" s="131"/>
    </row>
    <row r="79" spans="1:13" ht="12.75">
      <c r="A79" s="45"/>
      <c r="B79" s="45"/>
      <c r="C79" s="45"/>
      <c r="D79" s="45"/>
      <c r="E79" s="45"/>
      <c r="F79" s="45"/>
      <c r="G79" s="45"/>
      <c r="H79" s="45"/>
      <c r="I79" s="134" t="str">
        <f>IF(L76=5,B61,IF(M76=5,F61,""))</f>
        <v>Tip -70</v>
      </c>
      <c r="J79" s="134"/>
      <c r="K79" s="134"/>
      <c r="L79" s="134"/>
      <c r="M79" s="134"/>
    </row>
    <row r="80" spans="1:13" ht="12.75">
      <c r="A80" s="135"/>
      <c r="B80" s="135"/>
      <c r="C80" s="135"/>
      <c r="D80" s="135"/>
      <c r="E80" s="135"/>
      <c r="F80" s="135"/>
      <c r="G80" s="135"/>
      <c r="H80" s="135"/>
      <c r="I80" s="136"/>
      <c r="J80" s="136"/>
      <c r="K80" s="136"/>
      <c r="L80" s="136"/>
      <c r="M80" s="137"/>
    </row>
    <row r="83" spans="1:13" ht="12.75">
      <c r="A83" s="38"/>
      <c r="B83" s="39"/>
      <c r="C83" s="40"/>
      <c r="D83" s="40"/>
      <c r="E83" s="41" t="s">
        <v>279</v>
      </c>
      <c r="F83" s="41"/>
      <c r="G83" s="42" t="s">
        <v>280</v>
      </c>
      <c r="H83" s="42"/>
      <c r="I83" s="42"/>
      <c r="J83" s="42"/>
      <c r="K83" s="42"/>
      <c r="L83" s="42"/>
      <c r="M83" s="42"/>
    </row>
    <row r="84" spans="1:13" ht="12.75">
      <c r="A84" s="43"/>
      <c r="B84" s="44" t="s">
        <v>281</v>
      </c>
      <c r="C84" s="45"/>
      <c r="D84" s="45"/>
      <c r="E84" s="46" t="s">
        <v>282</v>
      </c>
      <c r="F84" s="46"/>
      <c r="G84" s="47" t="s">
        <v>283</v>
      </c>
      <c r="H84" s="47"/>
      <c r="I84" s="47"/>
      <c r="J84" s="47"/>
      <c r="K84" s="47"/>
      <c r="L84" s="47"/>
      <c r="M84" s="47"/>
    </row>
    <row r="85" spans="1:13" ht="12.75">
      <c r="A85" s="48"/>
      <c r="B85" s="43" t="s">
        <v>284</v>
      </c>
      <c r="C85" s="45"/>
      <c r="D85" s="45"/>
      <c r="E85" s="49" t="s">
        <v>285</v>
      </c>
      <c r="F85" s="49"/>
      <c r="G85" s="50" t="s">
        <v>286</v>
      </c>
      <c r="H85" s="50"/>
      <c r="I85" s="50"/>
      <c r="J85" s="50"/>
      <c r="K85" s="50"/>
      <c r="L85" s="50"/>
      <c r="M85" s="50"/>
    </row>
    <row r="86" spans="1:13" ht="12.75">
      <c r="A86" s="51"/>
      <c r="B86" s="52" t="s">
        <v>287</v>
      </c>
      <c r="C86" s="48"/>
      <c r="D86" s="45"/>
      <c r="E86" s="53" t="s">
        <v>288</v>
      </c>
      <c r="F86" s="53"/>
      <c r="G86" s="54"/>
      <c r="H86" s="54"/>
      <c r="I86" s="54"/>
      <c r="J86" s="55" t="s">
        <v>289</v>
      </c>
      <c r="K86" s="56">
        <v>0.5</v>
      </c>
      <c r="L86" s="56"/>
      <c r="M86" s="56"/>
    </row>
    <row r="87" spans="1:13" ht="12.75">
      <c r="A87" s="57" t="s">
        <v>290</v>
      </c>
      <c r="C87" s="45"/>
      <c r="D87" s="45"/>
      <c r="E87" s="57" t="s">
        <v>290</v>
      </c>
      <c r="H87" s="58"/>
      <c r="I87" s="59"/>
      <c r="J87" s="60"/>
      <c r="K87" s="60"/>
      <c r="L87" s="60"/>
      <c r="M87" s="61"/>
    </row>
    <row r="88" spans="1:13" ht="12.75">
      <c r="A88" s="62" t="s">
        <v>291</v>
      </c>
      <c r="B88" s="63" t="s">
        <v>51</v>
      </c>
      <c r="C88" s="63"/>
      <c r="D88" s="64"/>
      <c r="E88" s="62" t="s">
        <v>292</v>
      </c>
      <c r="F88" s="65" t="s">
        <v>46</v>
      </c>
      <c r="G88" s="65"/>
      <c r="H88" s="65"/>
      <c r="I88" s="65"/>
      <c r="J88" s="65"/>
      <c r="K88" s="65"/>
      <c r="L88" s="65"/>
      <c r="M88" s="65"/>
    </row>
    <row r="89" spans="1:13" ht="12.75">
      <c r="A89" s="66" t="s">
        <v>293</v>
      </c>
      <c r="B89" s="67" t="s">
        <v>161</v>
      </c>
      <c r="C89" s="67"/>
      <c r="D89" s="68"/>
      <c r="E89" s="69" t="s">
        <v>294</v>
      </c>
      <c r="F89" s="70" t="s">
        <v>197</v>
      </c>
      <c r="G89" s="70"/>
      <c r="H89" s="70"/>
      <c r="I89" s="70"/>
      <c r="J89" s="70"/>
      <c r="K89" s="70"/>
      <c r="L89" s="70"/>
      <c r="M89" s="70"/>
    </row>
    <row r="90" spans="1:13" ht="12.75">
      <c r="A90" s="71" t="s">
        <v>55</v>
      </c>
      <c r="B90" s="72" t="s">
        <v>175</v>
      </c>
      <c r="C90" s="72"/>
      <c r="D90" s="68"/>
      <c r="E90" s="73" t="s">
        <v>296</v>
      </c>
      <c r="F90" s="74" t="s">
        <v>325</v>
      </c>
      <c r="G90" s="74"/>
      <c r="H90" s="74"/>
      <c r="I90" s="74"/>
      <c r="J90" s="74"/>
      <c r="K90" s="74"/>
      <c r="L90" s="74"/>
      <c r="M90" s="74"/>
    </row>
    <row r="91" spans="1:13" ht="12.75">
      <c r="A91" s="71" t="s">
        <v>58</v>
      </c>
      <c r="B91" s="72" t="s">
        <v>170</v>
      </c>
      <c r="C91" s="72"/>
      <c r="D91" s="68"/>
      <c r="E91" s="75" t="s">
        <v>298</v>
      </c>
      <c r="F91" s="74" t="s">
        <v>326</v>
      </c>
      <c r="G91" s="74"/>
      <c r="H91" s="74"/>
      <c r="I91" s="74"/>
      <c r="J91" s="74"/>
      <c r="K91" s="74"/>
      <c r="L91" s="74"/>
      <c r="M91" s="74"/>
    </row>
    <row r="92" spans="1:13" ht="12.75">
      <c r="A92" s="45"/>
      <c r="B92" s="45"/>
      <c r="C92" s="45"/>
      <c r="D92" s="45"/>
      <c r="E92" s="57" t="s">
        <v>300</v>
      </c>
      <c r="F92" s="76"/>
      <c r="G92" s="76"/>
      <c r="H92" s="76"/>
      <c r="I92" s="45"/>
      <c r="J92" s="45"/>
      <c r="K92" s="45"/>
      <c r="L92" s="77"/>
      <c r="M92" s="78"/>
    </row>
    <row r="93" spans="1:13" ht="12.75">
      <c r="A93" s="79" t="s">
        <v>301</v>
      </c>
      <c r="B93" s="45"/>
      <c r="C93" s="45"/>
      <c r="D93" s="45"/>
      <c r="E93" s="80" t="s">
        <v>302</v>
      </c>
      <c r="F93" s="80" t="s">
        <v>303</v>
      </c>
      <c r="G93" s="80" t="s">
        <v>304</v>
      </c>
      <c r="H93" s="80" t="s">
        <v>305</v>
      </c>
      <c r="I93" s="80" t="s">
        <v>306</v>
      </c>
      <c r="J93" s="81" t="s">
        <v>242</v>
      </c>
      <c r="K93" s="81"/>
      <c r="L93" s="80" t="s">
        <v>307</v>
      </c>
      <c r="M93" s="82" t="s">
        <v>308</v>
      </c>
    </row>
    <row r="94" spans="1:13" ht="12.75">
      <c r="A94" s="83" t="s">
        <v>309</v>
      </c>
      <c r="B94" s="84" t="str">
        <f>IF(B89&gt;"",B89,"")</f>
        <v>Victor Flemmich</v>
      </c>
      <c r="C94" s="84" t="str">
        <f>IF(F89&gt;"",F89,"")</f>
        <v>Jimi Miettinen</v>
      </c>
      <c r="D94" s="84"/>
      <c r="E94" s="85">
        <v>-4</v>
      </c>
      <c r="F94" s="85">
        <v>-6</v>
      </c>
      <c r="G94" s="85">
        <v>-3</v>
      </c>
      <c r="H94" s="85"/>
      <c r="I94" s="85"/>
      <c r="J94" s="86">
        <f>IF(ISBLANK(E94),"",COUNTIF(E94:I94,"&gt;=0"))</f>
        <v>0</v>
      </c>
      <c r="K94" s="87">
        <f>IF(ISBLANK(E94),"",(IF(LEFT(E94,1)="-",1,0)+IF(LEFT(F94,1)="-",1,0)+IF(LEFT(G94,1)="-",1,0)+IF(LEFT(H94,1)="-",1,0)+IF(LEFT(I94,1)="-",1,0)))</f>
        <v>3</v>
      </c>
      <c r="L94" s="88">
        <f>IF(J94=3,1,"")</f>
      </c>
      <c r="M94" s="89">
        <f>IF(K94=3,1,"")</f>
        <v>1</v>
      </c>
    </row>
    <row r="95" spans="1:13" ht="12.75">
      <c r="A95" s="90" t="s">
        <v>310</v>
      </c>
      <c r="B95" s="91" t="str">
        <f>IF(B90&gt;"",B90,"")</f>
        <v>Matias Mäkinen</v>
      </c>
      <c r="C95" s="91" t="str">
        <f>IF(F90&gt;"",F90,"")</f>
        <v>Topi Ruotslainen</v>
      </c>
      <c r="D95" s="91"/>
      <c r="E95" s="92">
        <v>-8</v>
      </c>
      <c r="F95" s="93">
        <v>-7</v>
      </c>
      <c r="G95" s="93">
        <v>7</v>
      </c>
      <c r="H95" s="93">
        <v>-7</v>
      </c>
      <c r="I95" s="93"/>
      <c r="J95" s="94">
        <f>IF(ISBLANK(E95),"",COUNTIF(E95:I95,"&gt;=0"))</f>
        <v>1</v>
      </c>
      <c r="K95" s="95">
        <f>IF(ISBLANK(E95),"",(IF(LEFT(E95,1)="-",1,0)+IF(LEFT(F95,1)="-",1,0)+IF(LEFT(G95,1)="-",1,0)+IF(LEFT(H95,1)="-",1,0)+IF(LEFT(I95,1)="-",1,0)))</f>
        <v>3</v>
      </c>
      <c r="L95" s="96">
        <f>IF(J95=3,1,"")</f>
      </c>
      <c r="M95" s="97">
        <f>IF(K95=3,1,"")</f>
        <v>1</v>
      </c>
    </row>
    <row r="96" spans="1:13" ht="12.75">
      <c r="A96" s="98" t="s">
        <v>311</v>
      </c>
      <c r="B96" s="99" t="str">
        <f>IF(B91&gt;"",B91,"")</f>
        <v>Nicolas Mustonen</v>
      </c>
      <c r="C96" s="99" t="str">
        <f>IF(F91&gt;"",F91,"")</f>
        <v>Patrick Rissanen</v>
      </c>
      <c r="D96" s="99"/>
      <c r="E96" s="92">
        <v>-1</v>
      </c>
      <c r="F96" s="100">
        <v>-3</v>
      </c>
      <c r="G96" s="92">
        <v>-4</v>
      </c>
      <c r="H96" s="92"/>
      <c r="I96" s="92"/>
      <c r="J96" s="94">
        <f>IF(ISBLANK(E96),"",COUNTIF(E96:I96,"&gt;=0"))</f>
        <v>0</v>
      </c>
      <c r="K96" s="101">
        <f>IF(ISBLANK(E96),"",(IF(LEFT(E96,1)="-",1,0)+IF(LEFT(F96,1)="-",1,0)+IF(LEFT(G96,1)="-",1,0)+IF(LEFT(H96,1)="-",1,0)+IF(LEFT(I96,1)="-",1,0)))</f>
        <v>3</v>
      </c>
      <c r="L96" s="102">
        <f>IF(J96=3,1,"")</f>
      </c>
      <c r="M96" s="103">
        <f>IF(K96=3,1,"")</f>
        <v>1</v>
      </c>
    </row>
    <row r="97" spans="1:13" ht="12.75">
      <c r="A97" s="104" t="s">
        <v>312</v>
      </c>
      <c r="B97" s="84" t="str">
        <f>IF(B90&gt;"",B90,"")</f>
        <v>Matias Mäkinen</v>
      </c>
      <c r="C97" s="84" t="str">
        <f>IF(F89&gt;"",F89,"")</f>
        <v>Jimi Miettinen</v>
      </c>
      <c r="D97" s="105"/>
      <c r="E97" s="106">
        <v>-8</v>
      </c>
      <c r="F97" s="107">
        <v>-5</v>
      </c>
      <c r="G97" s="106">
        <v>9</v>
      </c>
      <c r="H97" s="106">
        <v>-4</v>
      </c>
      <c r="I97" s="106"/>
      <c r="J97" s="86">
        <f>IF(ISBLANK(E97),"",COUNTIF(E97:I97,"&gt;=0"))</f>
        <v>1</v>
      </c>
      <c r="K97" s="87">
        <f>IF(ISBLANK(E97),"",(IF(LEFT(E97,1)="-",1,0)+IF(LEFT(F97,1)="-",1,0)+IF(LEFT(G97,1)="-",1,0)+IF(LEFT(H97,1)="-",1,0)+IF(LEFT(I97,1)="-",1,0)))</f>
        <v>3</v>
      </c>
      <c r="L97" s="88">
        <f>IF(J97=3,1,"")</f>
      </c>
      <c r="M97" s="89">
        <f>IF(K97=3,1,"")</f>
        <v>1</v>
      </c>
    </row>
    <row r="98" spans="1:13" ht="12.75">
      <c r="A98" s="98" t="s">
        <v>313</v>
      </c>
      <c r="B98" s="91" t="str">
        <f>IF(B89&gt;"",B89,"")</f>
        <v>Victor Flemmich</v>
      </c>
      <c r="C98" s="91" t="str">
        <f>IF(F91&gt;"",F91,"")</f>
        <v>Patrick Rissanen</v>
      </c>
      <c r="D98" s="99"/>
      <c r="E98" s="92">
        <v>-1</v>
      </c>
      <c r="F98" s="100">
        <v>-1</v>
      </c>
      <c r="G98" s="92">
        <v>-5</v>
      </c>
      <c r="H98" s="92"/>
      <c r="I98" s="92"/>
      <c r="J98" s="94">
        <f>IF(ISBLANK(E98),"",COUNTIF(E98:I98,"&gt;=0"))</f>
        <v>0</v>
      </c>
      <c r="K98" s="95">
        <f>IF(ISBLANK(E98),"",(IF(LEFT(E98,1)="-",1,0)+IF(LEFT(F98,1)="-",1,0)+IF(LEFT(G98,1)="-",1,0)+IF(LEFT(H98,1)="-",1,0)+IF(LEFT(I98,1)="-",1,0)))</f>
        <v>3</v>
      </c>
      <c r="L98" s="96">
        <f>IF(J98=3,1,"")</f>
      </c>
      <c r="M98" s="97">
        <f>IF(K98=3,1,"")</f>
        <v>1</v>
      </c>
    </row>
    <row r="99" spans="1:13" ht="12.75">
      <c r="A99" s="108" t="s">
        <v>314</v>
      </c>
      <c r="B99" s="109" t="str">
        <f>IF(B91&gt;"",B91,"")</f>
        <v>Nicolas Mustonen</v>
      </c>
      <c r="C99" s="109" t="str">
        <f>IF(F90&gt;"",F90,"")</f>
        <v>Topi Ruotslainen</v>
      </c>
      <c r="D99" s="109"/>
      <c r="E99" s="110"/>
      <c r="F99" s="111"/>
      <c r="G99" s="110"/>
      <c r="H99" s="110"/>
      <c r="I99" s="110"/>
      <c r="J99" s="112">
        <f>IF(ISBLANK(E99),"",COUNTIF(E99:I99,"&gt;=0"))</f>
      </c>
      <c r="K99" s="113">
        <f>IF(ISBLANK(E99),"",(IF(LEFT(E99,1)="-",1,0)+IF(LEFT(F99,1)="-",1,0)+IF(LEFT(G99,1)="-",1,0)+IF(LEFT(H99,1)="-",1,0)+IF(LEFT(I99,1)="-",1,0)))</f>
      </c>
      <c r="L99" s="114">
        <f>IF(J99=3,1,"")</f>
      </c>
      <c r="M99" s="115">
        <f>IF(K99=3,1,"")</f>
      </c>
    </row>
    <row r="100" spans="1:13" ht="12.75">
      <c r="A100" s="116" t="s">
        <v>315</v>
      </c>
      <c r="B100" s="117" t="str">
        <f>IF(B90&gt;"",B90,"")</f>
        <v>Matias Mäkinen</v>
      </c>
      <c r="C100" s="117" t="str">
        <f>IF(F91&gt;"",F91,"")</f>
        <v>Patrick Rissanen</v>
      </c>
      <c r="D100" s="118"/>
      <c r="E100" s="119"/>
      <c r="F100" s="119"/>
      <c r="G100" s="119"/>
      <c r="H100" s="119"/>
      <c r="I100" s="119"/>
      <c r="J100" s="120">
        <f>IF(ISBLANK(E100),"",COUNTIF(E100:I100,"&gt;=0"))</f>
      </c>
      <c r="K100" s="121">
        <f>IF(ISBLANK(E100),"",(IF(LEFT(E100,1)="-",1,0)+IF(LEFT(F100,1)="-",1,0)+IF(LEFT(G100,1)="-",1,0)+IF(LEFT(H100,1)="-",1,0)+IF(LEFT(I100,1)="-",1,0)))</f>
      </c>
      <c r="L100" s="122">
        <f>IF(J100=3,1,"")</f>
      </c>
      <c r="M100" s="123">
        <f>IF(K100=3,1,"")</f>
      </c>
    </row>
    <row r="101" spans="1:13" ht="12.75">
      <c r="A101" s="90" t="s">
        <v>316</v>
      </c>
      <c r="B101" s="91" t="str">
        <f>IF(B91&gt;"",B91,"")</f>
        <v>Nicolas Mustonen</v>
      </c>
      <c r="C101" s="91" t="str">
        <f>IF(F89&gt;"",F89,"")</f>
        <v>Jimi Miettinen</v>
      </c>
      <c r="D101" s="124"/>
      <c r="E101" s="119"/>
      <c r="F101" s="93"/>
      <c r="G101" s="93"/>
      <c r="H101" s="93"/>
      <c r="I101" s="93"/>
      <c r="J101" s="94">
        <f>IF(ISBLANK(E101),"",COUNTIF(E101:I101,"&gt;=0"))</f>
      </c>
      <c r="K101" s="95">
        <f>IF(ISBLANK(E101),"",(IF(LEFT(E101,1)="-",1,0)+IF(LEFT(F101,1)="-",1,0)+IF(LEFT(G101,1)="-",1,0)+IF(LEFT(H101,1)="-",1,0)+IF(LEFT(I101,1)="-",1,0)))</f>
      </c>
      <c r="L101" s="96">
        <f>IF(J101=3,1,"")</f>
      </c>
      <c r="M101" s="97">
        <f>IF(K101=3,1,"")</f>
      </c>
    </row>
    <row r="102" spans="1:13" ht="12.75">
      <c r="A102" s="108" t="s">
        <v>317</v>
      </c>
      <c r="B102" s="109" t="str">
        <f>IF(B89&gt;"",B89,"")</f>
        <v>Victor Flemmich</v>
      </c>
      <c r="C102" s="109" t="str">
        <f>IF(F90&gt;"",F90,"")</f>
        <v>Topi Ruotslainen</v>
      </c>
      <c r="D102" s="125"/>
      <c r="E102" s="110"/>
      <c r="F102" s="110"/>
      <c r="G102" s="110"/>
      <c r="H102" s="110"/>
      <c r="I102" s="110"/>
      <c r="J102" s="112">
        <f>IF(ISBLANK(E102),"",COUNTIF(E102:I102,"&gt;=0"))</f>
      </c>
      <c r="K102" s="113">
        <f>IF(ISBLANK(E102),"",(IF(LEFT(E102,1)="-",1,0)+IF(LEFT(F102,1)="-",1,0)+IF(LEFT(G102,1)="-",1,0)+IF(LEFT(H102,1)="-",1,0)+IF(LEFT(I102,1)="-",1,0)))</f>
      </c>
      <c r="L102" s="114">
        <f>IF(J102=3,1,"")</f>
      </c>
      <c r="M102" s="115">
        <f>IF(K102=3,1,"")</f>
      </c>
    </row>
    <row r="103" spans="1:13" ht="12.75">
      <c r="A103" s="45"/>
      <c r="B103" s="45"/>
      <c r="C103" s="45"/>
      <c r="D103" s="45"/>
      <c r="E103" s="45"/>
      <c r="F103" s="45"/>
      <c r="G103" s="45"/>
      <c r="H103" s="126" t="s">
        <v>318</v>
      </c>
      <c r="I103" s="126"/>
      <c r="J103" s="127">
        <f>IF(ISBLANK(B89),"",SUM(J94:J102))</f>
        <v>2</v>
      </c>
      <c r="K103" s="127">
        <f>IF(ISBLANK(F89),"",SUM(K94:K102))</f>
        <v>15</v>
      </c>
      <c r="L103" s="128">
        <f>IF(ISBLANK(E94),"",SUM(L94:L102))</f>
        <v>0</v>
      </c>
      <c r="M103" s="129">
        <f>IF(ISBLANK(E94),"",SUM(M94:M102))</f>
        <v>5</v>
      </c>
    </row>
    <row r="104" spans="1:13" ht="12.75">
      <c r="A104" s="130" t="s">
        <v>319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131"/>
    </row>
    <row r="105" spans="1:13" ht="12.75">
      <c r="A105" s="132" t="s">
        <v>320</v>
      </c>
      <c r="B105" s="132"/>
      <c r="C105" s="132" t="s">
        <v>321</v>
      </c>
      <c r="D105" s="44"/>
      <c r="E105" s="132"/>
      <c r="F105" s="132" t="s">
        <v>251</v>
      </c>
      <c r="G105" s="44"/>
      <c r="H105" s="132"/>
      <c r="I105" s="133" t="s">
        <v>322</v>
      </c>
      <c r="J105" s="48"/>
      <c r="K105" s="45"/>
      <c r="L105" s="45"/>
      <c r="M105" s="131"/>
    </row>
    <row r="106" spans="1:13" ht="12.75">
      <c r="A106" s="45"/>
      <c r="B106" s="45"/>
      <c r="C106" s="45"/>
      <c r="D106" s="45"/>
      <c r="E106" s="45"/>
      <c r="F106" s="45"/>
      <c r="G106" s="45"/>
      <c r="H106" s="45"/>
      <c r="I106" s="134" t="str">
        <f>IF(L103=5,B88,IF(M103=5,F88,""))</f>
        <v>KuPTS</v>
      </c>
      <c r="J106" s="134"/>
      <c r="K106" s="134"/>
      <c r="L106" s="134"/>
      <c r="M106" s="134"/>
    </row>
    <row r="107" spans="1:13" ht="12.75">
      <c r="A107" s="135"/>
      <c r="B107" s="135"/>
      <c r="C107" s="135"/>
      <c r="D107" s="135"/>
      <c r="E107" s="135"/>
      <c r="F107" s="135"/>
      <c r="G107" s="135"/>
      <c r="H107" s="135"/>
      <c r="I107" s="136"/>
      <c r="J107" s="136"/>
      <c r="K107" s="136"/>
      <c r="L107" s="136"/>
      <c r="M107" s="137"/>
    </row>
    <row r="110" spans="1:13" ht="12.75">
      <c r="A110" s="38"/>
      <c r="B110" s="39"/>
      <c r="C110" s="40"/>
      <c r="D110" s="40"/>
      <c r="E110" s="41" t="s">
        <v>279</v>
      </c>
      <c r="F110" s="41"/>
      <c r="G110" s="42" t="s">
        <v>280</v>
      </c>
      <c r="H110" s="42"/>
      <c r="I110" s="42"/>
      <c r="J110" s="42"/>
      <c r="K110" s="42"/>
      <c r="L110" s="42"/>
      <c r="M110" s="42"/>
    </row>
    <row r="111" spans="1:13" ht="12.75">
      <c r="A111" s="43"/>
      <c r="B111" s="44" t="s">
        <v>281</v>
      </c>
      <c r="C111" s="45"/>
      <c r="D111" s="45"/>
      <c r="E111" s="46" t="s">
        <v>282</v>
      </c>
      <c r="F111" s="46"/>
      <c r="G111" s="47" t="s">
        <v>283</v>
      </c>
      <c r="H111" s="47"/>
      <c r="I111" s="47"/>
      <c r="J111" s="47"/>
      <c r="K111" s="47"/>
      <c r="L111" s="47"/>
      <c r="M111" s="47"/>
    </row>
    <row r="112" spans="1:13" ht="12.75">
      <c r="A112" s="48"/>
      <c r="B112" s="43" t="s">
        <v>284</v>
      </c>
      <c r="C112" s="45"/>
      <c r="D112" s="45"/>
      <c r="E112" s="49" t="s">
        <v>285</v>
      </c>
      <c r="F112" s="49"/>
      <c r="G112" s="50" t="s">
        <v>286</v>
      </c>
      <c r="H112" s="50"/>
      <c r="I112" s="50"/>
      <c r="J112" s="50"/>
      <c r="K112" s="50"/>
      <c r="L112" s="50"/>
      <c r="M112" s="50"/>
    </row>
    <row r="113" spans="1:13" ht="12.75">
      <c r="A113" s="51"/>
      <c r="B113" s="52" t="s">
        <v>287</v>
      </c>
      <c r="C113" s="48"/>
      <c r="D113" s="45"/>
      <c r="E113" s="53" t="s">
        <v>288</v>
      </c>
      <c r="F113" s="53"/>
      <c r="G113" s="54"/>
      <c r="H113" s="54"/>
      <c r="I113" s="54"/>
      <c r="J113" s="55" t="s">
        <v>289</v>
      </c>
      <c r="K113" s="56">
        <v>0.5</v>
      </c>
      <c r="L113" s="56"/>
      <c r="M113" s="56"/>
    </row>
    <row r="114" spans="1:13" ht="12.75">
      <c r="A114" s="57" t="s">
        <v>290</v>
      </c>
      <c r="C114" s="45"/>
      <c r="D114" s="45"/>
      <c r="E114" s="57" t="s">
        <v>290</v>
      </c>
      <c r="H114" s="58"/>
      <c r="I114" s="59"/>
      <c r="J114" s="60"/>
      <c r="K114" s="60"/>
      <c r="L114" s="60"/>
      <c r="M114" s="61"/>
    </row>
    <row r="115" spans="1:13" ht="12.75">
      <c r="A115" s="62" t="s">
        <v>291</v>
      </c>
      <c r="B115" s="63" t="s">
        <v>20</v>
      </c>
      <c r="C115" s="63"/>
      <c r="D115" s="64"/>
      <c r="E115" s="62" t="s">
        <v>292</v>
      </c>
      <c r="F115" s="65" t="s">
        <v>22</v>
      </c>
      <c r="G115" s="65"/>
      <c r="H115" s="65"/>
      <c r="I115" s="65"/>
      <c r="J115" s="65"/>
      <c r="K115" s="65"/>
      <c r="L115" s="65"/>
      <c r="M115" s="65"/>
    </row>
    <row r="116" spans="1:13" ht="12.75">
      <c r="A116" s="66" t="s">
        <v>293</v>
      </c>
      <c r="B116" s="67" t="s">
        <v>156</v>
      </c>
      <c r="C116" s="67"/>
      <c r="D116" s="68"/>
      <c r="E116" s="69" t="s">
        <v>294</v>
      </c>
      <c r="F116" s="70" t="s">
        <v>206</v>
      </c>
      <c r="G116" s="70"/>
      <c r="H116" s="70"/>
      <c r="I116" s="70"/>
      <c r="J116" s="70"/>
      <c r="K116" s="70"/>
      <c r="L116" s="70"/>
      <c r="M116" s="70"/>
    </row>
    <row r="117" spans="1:13" ht="12.75">
      <c r="A117" s="71" t="s">
        <v>55</v>
      </c>
      <c r="B117" s="72" t="s">
        <v>157</v>
      </c>
      <c r="C117" s="72"/>
      <c r="D117" s="68"/>
      <c r="E117" s="73" t="s">
        <v>296</v>
      </c>
      <c r="F117" s="74" t="s">
        <v>147</v>
      </c>
      <c r="G117" s="74"/>
      <c r="H117" s="74"/>
      <c r="I117" s="74"/>
      <c r="J117" s="74"/>
      <c r="K117" s="74"/>
      <c r="L117" s="74"/>
      <c r="M117" s="74"/>
    </row>
    <row r="118" spans="1:13" ht="12.75">
      <c r="A118" s="71" t="s">
        <v>58</v>
      </c>
      <c r="B118" s="72" t="s">
        <v>154</v>
      </c>
      <c r="C118" s="72"/>
      <c r="D118" s="68"/>
      <c r="E118" s="75" t="s">
        <v>298</v>
      </c>
      <c r="F118" s="74" t="s">
        <v>207</v>
      </c>
      <c r="G118" s="74"/>
      <c r="H118" s="74"/>
      <c r="I118" s="74"/>
      <c r="J118" s="74"/>
      <c r="K118" s="74"/>
      <c r="L118" s="74"/>
      <c r="M118" s="74"/>
    </row>
    <row r="119" spans="1:13" ht="12.75">
      <c r="A119" s="45"/>
      <c r="B119" s="45"/>
      <c r="C119" s="45"/>
      <c r="D119" s="45"/>
      <c r="E119" s="57" t="s">
        <v>300</v>
      </c>
      <c r="F119" s="76"/>
      <c r="G119" s="76"/>
      <c r="H119" s="76"/>
      <c r="I119" s="45"/>
      <c r="J119" s="45"/>
      <c r="K119" s="45"/>
      <c r="L119" s="77"/>
      <c r="M119" s="78"/>
    </row>
    <row r="120" spans="1:13" ht="12.75">
      <c r="A120" s="79" t="s">
        <v>301</v>
      </c>
      <c r="B120" s="45"/>
      <c r="C120" s="45"/>
      <c r="D120" s="45"/>
      <c r="E120" s="80" t="s">
        <v>302</v>
      </c>
      <c r="F120" s="80" t="s">
        <v>303</v>
      </c>
      <c r="G120" s="80" t="s">
        <v>304</v>
      </c>
      <c r="H120" s="80" t="s">
        <v>305</v>
      </c>
      <c r="I120" s="80" t="s">
        <v>306</v>
      </c>
      <c r="J120" s="81" t="s">
        <v>242</v>
      </c>
      <c r="K120" s="81"/>
      <c r="L120" s="80" t="s">
        <v>307</v>
      </c>
      <c r="M120" s="82" t="s">
        <v>308</v>
      </c>
    </row>
    <row r="121" spans="1:13" ht="12.75">
      <c r="A121" s="83" t="s">
        <v>309</v>
      </c>
      <c r="B121" s="84" t="str">
        <f>IF(B116&gt;"",B116,"")</f>
        <v>Danila Filyushkin</v>
      </c>
      <c r="C121" s="84" t="str">
        <f>IF(F116&gt;"",F116,"")</f>
        <v>Toni Pitkänen</v>
      </c>
      <c r="D121" s="84"/>
      <c r="E121" s="85">
        <v>-3</v>
      </c>
      <c r="F121" s="85">
        <v>-2</v>
      </c>
      <c r="G121" s="85">
        <v>-5</v>
      </c>
      <c r="H121" s="85"/>
      <c r="I121" s="85"/>
      <c r="J121" s="86">
        <f>IF(ISBLANK(E121),"",COUNTIF(E121:I121,"&gt;=0"))</f>
        <v>0</v>
      </c>
      <c r="K121" s="87">
        <f>IF(ISBLANK(E121),"",(IF(LEFT(E121,1)="-",1,0)+IF(LEFT(F121,1)="-",1,0)+IF(LEFT(G121,1)="-",1,0)+IF(LEFT(H121,1)="-",1,0)+IF(LEFT(I121,1)="-",1,0)))</f>
        <v>3</v>
      </c>
      <c r="L121" s="88">
        <f>IF(J121=3,1,"")</f>
      </c>
      <c r="M121" s="89">
        <f>IF(K121=3,1,"")</f>
        <v>1</v>
      </c>
    </row>
    <row r="122" spans="1:13" ht="12.75">
      <c r="A122" s="90" t="s">
        <v>310</v>
      </c>
      <c r="B122" s="91" t="str">
        <f>IF(B117&gt;"",B117,"")</f>
        <v>Stepan Larkin</v>
      </c>
      <c r="C122" s="91" t="str">
        <f>IF(F117&gt;"",F117,"")</f>
        <v>Tatu Pitkänen</v>
      </c>
      <c r="D122" s="91"/>
      <c r="E122" s="92">
        <v>-1</v>
      </c>
      <c r="F122" s="93">
        <v>-2</v>
      </c>
      <c r="G122" s="93">
        <v>-4</v>
      </c>
      <c r="H122" s="93"/>
      <c r="I122" s="93"/>
      <c r="J122" s="94">
        <f>IF(ISBLANK(E122),"",COUNTIF(E122:I122,"&gt;=0"))</f>
        <v>0</v>
      </c>
      <c r="K122" s="95">
        <f>IF(ISBLANK(E122),"",(IF(LEFT(E122,1)="-",1,0)+IF(LEFT(F122,1)="-",1,0)+IF(LEFT(G122,1)="-",1,0)+IF(LEFT(H122,1)="-",1,0)+IF(LEFT(I122,1)="-",1,0)))</f>
        <v>3</v>
      </c>
      <c r="L122" s="96">
        <f>IF(J122=3,1,"")</f>
      </c>
      <c r="M122" s="97">
        <f>IF(K122=3,1,"")</f>
        <v>1</v>
      </c>
    </row>
    <row r="123" spans="1:13" ht="12.75">
      <c r="A123" s="98" t="s">
        <v>311</v>
      </c>
      <c r="B123" s="99" t="str">
        <f>IF(B118&gt;"",B118,"")</f>
        <v>Iakov Trifonov</v>
      </c>
      <c r="C123" s="99" t="str">
        <f>IF(F118&gt;"",F118,"")</f>
        <v>Anton Mäkinen</v>
      </c>
      <c r="D123" s="99"/>
      <c r="E123" s="92">
        <v>-1</v>
      </c>
      <c r="F123" s="100">
        <v>-1</v>
      </c>
      <c r="G123" s="92">
        <v>-2</v>
      </c>
      <c r="H123" s="92"/>
      <c r="I123" s="92"/>
      <c r="J123" s="94">
        <f>IF(ISBLANK(E123),"",COUNTIF(E123:I123,"&gt;=0"))</f>
        <v>0</v>
      </c>
      <c r="K123" s="101">
        <f>IF(ISBLANK(E123),"",(IF(LEFT(E123,1)="-",1,0)+IF(LEFT(F123,1)="-",1,0)+IF(LEFT(G123,1)="-",1,0)+IF(LEFT(H123,1)="-",1,0)+IF(LEFT(I123,1)="-",1,0)))</f>
        <v>3</v>
      </c>
      <c r="L123" s="102">
        <f>IF(J123=3,1,"")</f>
      </c>
      <c r="M123" s="103">
        <f>IF(K123=3,1,"")</f>
        <v>1</v>
      </c>
    </row>
    <row r="124" spans="1:13" ht="12.75">
      <c r="A124" s="104" t="s">
        <v>312</v>
      </c>
      <c r="B124" s="84" t="str">
        <f>IF(B117&gt;"",B117,"")</f>
        <v>Stepan Larkin</v>
      </c>
      <c r="C124" s="84" t="str">
        <f>IF(F116&gt;"",F116,"")</f>
        <v>Toni Pitkänen</v>
      </c>
      <c r="D124" s="105"/>
      <c r="E124" s="106">
        <v>-3</v>
      </c>
      <c r="F124" s="107">
        <v>-3</v>
      </c>
      <c r="G124" s="106">
        <v>-8</v>
      </c>
      <c r="H124" s="106"/>
      <c r="I124" s="106"/>
      <c r="J124" s="86">
        <f>IF(ISBLANK(E124),"",COUNTIF(E124:I124,"&gt;=0"))</f>
        <v>0</v>
      </c>
      <c r="K124" s="87">
        <f>IF(ISBLANK(E124),"",(IF(LEFT(E124,1)="-",1,0)+IF(LEFT(F124,1)="-",1,0)+IF(LEFT(G124,1)="-",1,0)+IF(LEFT(H124,1)="-",1,0)+IF(LEFT(I124,1)="-",1,0)))</f>
        <v>3</v>
      </c>
      <c r="L124" s="88">
        <f>IF(J124=3,1,"")</f>
      </c>
      <c r="M124" s="89">
        <f>IF(K124=3,1,"")</f>
        <v>1</v>
      </c>
    </row>
    <row r="125" spans="1:13" ht="12.75">
      <c r="A125" s="98" t="s">
        <v>313</v>
      </c>
      <c r="B125" s="91" t="str">
        <f>IF(B116&gt;"",B116,"")</f>
        <v>Danila Filyushkin</v>
      </c>
      <c r="C125" s="91" t="str">
        <f>IF(F118&gt;"",F118,"")</f>
        <v>Anton Mäkinen</v>
      </c>
      <c r="D125" s="99"/>
      <c r="E125" s="92">
        <v>-3</v>
      </c>
      <c r="F125" s="100">
        <v>-1</v>
      </c>
      <c r="G125" s="92">
        <v>-3</v>
      </c>
      <c r="H125" s="92"/>
      <c r="I125" s="92"/>
      <c r="J125" s="94">
        <f>IF(ISBLANK(E125),"",COUNTIF(E125:I125,"&gt;=0"))</f>
        <v>0</v>
      </c>
      <c r="K125" s="95">
        <f>IF(ISBLANK(E125),"",(IF(LEFT(E125,1)="-",1,0)+IF(LEFT(F125,1)="-",1,0)+IF(LEFT(G125,1)="-",1,0)+IF(LEFT(H125,1)="-",1,0)+IF(LEFT(I125,1)="-",1,0)))</f>
        <v>3</v>
      </c>
      <c r="L125" s="96">
        <f>IF(J125=3,1,"")</f>
      </c>
      <c r="M125" s="97">
        <f>IF(K125=3,1,"")</f>
        <v>1</v>
      </c>
    </row>
    <row r="126" spans="1:13" ht="12.75">
      <c r="A126" s="108" t="s">
        <v>314</v>
      </c>
      <c r="B126" s="109" t="str">
        <f>IF(B118&gt;"",B118,"")</f>
        <v>Iakov Trifonov</v>
      </c>
      <c r="C126" s="109" t="str">
        <f>IF(F117&gt;"",F117,"")</f>
        <v>Tatu Pitkänen</v>
      </c>
      <c r="D126" s="109"/>
      <c r="E126" s="110"/>
      <c r="F126" s="111"/>
      <c r="G126" s="110"/>
      <c r="H126" s="110"/>
      <c r="I126" s="110"/>
      <c r="J126" s="112">
        <f>IF(ISBLANK(E126),"",COUNTIF(E126:I126,"&gt;=0"))</f>
      </c>
      <c r="K126" s="113">
        <f>IF(ISBLANK(E126),"",(IF(LEFT(E126,1)="-",1,0)+IF(LEFT(F126,1)="-",1,0)+IF(LEFT(G126,1)="-",1,0)+IF(LEFT(H126,1)="-",1,0)+IF(LEFT(I126,1)="-",1,0)))</f>
      </c>
      <c r="L126" s="114">
        <f>IF(J126=3,1,"")</f>
      </c>
      <c r="M126" s="115">
        <f>IF(K126=3,1,"")</f>
      </c>
    </row>
    <row r="127" spans="1:13" ht="12.75">
      <c r="A127" s="116" t="s">
        <v>315</v>
      </c>
      <c r="B127" s="117" t="str">
        <f>IF(B117&gt;"",B117,"")</f>
        <v>Stepan Larkin</v>
      </c>
      <c r="C127" s="117" t="str">
        <f>IF(F118&gt;"",F118,"")</f>
        <v>Anton Mäkinen</v>
      </c>
      <c r="D127" s="118"/>
      <c r="E127" s="119"/>
      <c r="F127" s="119"/>
      <c r="G127" s="119"/>
      <c r="H127" s="119"/>
      <c r="I127" s="119"/>
      <c r="J127" s="120">
        <f>IF(ISBLANK(E127),"",COUNTIF(E127:I127,"&gt;=0"))</f>
      </c>
      <c r="K127" s="121">
        <f>IF(ISBLANK(E127),"",(IF(LEFT(E127,1)="-",1,0)+IF(LEFT(F127,1)="-",1,0)+IF(LEFT(G127,1)="-",1,0)+IF(LEFT(H127,1)="-",1,0)+IF(LEFT(I127,1)="-",1,0)))</f>
      </c>
      <c r="L127" s="122">
        <f>IF(J127=3,1,"")</f>
      </c>
      <c r="M127" s="123">
        <f>IF(K127=3,1,"")</f>
      </c>
    </row>
    <row r="128" spans="1:13" ht="12.75">
      <c r="A128" s="90" t="s">
        <v>316</v>
      </c>
      <c r="B128" s="91" t="str">
        <f>IF(B118&gt;"",B118,"")</f>
        <v>Iakov Trifonov</v>
      </c>
      <c r="C128" s="91" t="str">
        <f>IF(F116&gt;"",F116,"")</f>
        <v>Toni Pitkänen</v>
      </c>
      <c r="D128" s="124"/>
      <c r="E128" s="119"/>
      <c r="F128" s="93"/>
      <c r="G128" s="93"/>
      <c r="H128" s="93"/>
      <c r="I128" s="93"/>
      <c r="J128" s="94">
        <f>IF(ISBLANK(E128),"",COUNTIF(E128:I128,"&gt;=0"))</f>
      </c>
      <c r="K128" s="95">
        <f>IF(ISBLANK(E128),"",(IF(LEFT(E128,1)="-",1,0)+IF(LEFT(F128,1)="-",1,0)+IF(LEFT(G128,1)="-",1,0)+IF(LEFT(H128,1)="-",1,0)+IF(LEFT(I128,1)="-",1,0)))</f>
      </c>
      <c r="L128" s="96">
        <f>IF(J128=3,1,"")</f>
      </c>
      <c r="M128" s="97">
        <f>IF(K128=3,1,"")</f>
      </c>
    </row>
    <row r="129" spans="1:13" ht="12.75">
      <c r="A129" s="108" t="s">
        <v>317</v>
      </c>
      <c r="B129" s="109" t="str">
        <f>IF(B116&gt;"",B116,"")</f>
        <v>Danila Filyushkin</v>
      </c>
      <c r="C129" s="109" t="str">
        <f>IF(F117&gt;"",F117,"")</f>
        <v>Tatu Pitkänen</v>
      </c>
      <c r="D129" s="125"/>
      <c r="E129" s="110"/>
      <c r="F129" s="110"/>
      <c r="G129" s="110"/>
      <c r="H129" s="110"/>
      <c r="I129" s="110"/>
      <c r="J129" s="112">
        <f>IF(ISBLANK(E129),"",COUNTIF(E129:I129,"&gt;=0"))</f>
      </c>
      <c r="K129" s="113">
        <f>IF(ISBLANK(E129),"",(IF(LEFT(E129,1)="-",1,0)+IF(LEFT(F129,1)="-",1,0)+IF(LEFT(G129,1)="-",1,0)+IF(LEFT(H129,1)="-",1,0)+IF(LEFT(I129,1)="-",1,0)))</f>
      </c>
      <c r="L129" s="114">
        <f>IF(J129=3,1,"")</f>
      </c>
      <c r="M129" s="115">
        <f>IF(K129=3,1,"")</f>
      </c>
    </row>
    <row r="130" spans="1:13" ht="12.75">
      <c r="A130" s="45"/>
      <c r="B130" s="45"/>
      <c r="C130" s="45"/>
      <c r="D130" s="45"/>
      <c r="E130" s="45"/>
      <c r="F130" s="45"/>
      <c r="G130" s="45"/>
      <c r="H130" s="126" t="s">
        <v>318</v>
      </c>
      <c r="I130" s="126"/>
      <c r="J130" s="127">
        <f>IF(ISBLANK(B116),"",SUM(J121:J129))</f>
        <v>0</v>
      </c>
      <c r="K130" s="127">
        <f>IF(ISBLANK(F116),"",SUM(K121:K129))</f>
        <v>15</v>
      </c>
      <c r="L130" s="128">
        <f>IF(ISBLANK(E121),"",SUM(L121:L129))</f>
        <v>0</v>
      </c>
      <c r="M130" s="129">
        <f>IF(ISBLANK(E121),"",SUM(M121:M129))</f>
        <v>5</v>
      </c>
    </row>
    <row r="131" spans="1:13" ht="12.75">
      <c r="A131" s="130" t="s">
        <v>319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131"/>
    </row>
    <row r="132" spans="1:13" ht="12.75">
      <c r="A132" s="132" t="s">
        <v>320</v>
      </c>
      <c r="B132" s="132"/>
      <c r="C132" s="132" t="s">
        <v>321</v>
      </c>
      <c r="D132" s="44"/>
      <c r="E132" s="132"/>
      <c r="F132" s="132" t="s">
        <v>251</v>
      </c>
      <c r="G132" s="44"/>
      <c r="H132" s="132"/>
      <c r="I132" s="133" t="s">
        <v>322</v>
      </c>
      <c r="J132" s="48"/>
      <c r="K132" s="45"/>
      <c r="L132" s="45"/>
      <c r="M132" s="131"/>
    </row>
    <row r="133" spans="1:13" ht="12.75">
      <c r="A133" s="45"/>
      <c r="B133" s="45"/>
      <c r="C133" s="45"/>
      <c r="D133" s="45"/>
      <c r="E133" s="45"/>
      <c r="F133" s="45"/>
      <c r="G133" s="45"/>
      <c r="H133" s="45"/>
      <c r="I133" s="134" t="str">
        <f>IF(L130=5,B115,IF(M130=5,F115,""))</f>
        <v>Wega</v>
      </c>
      <c r="J133" s="134"/>
      <c r="K133" s="134"/>
      <c r="L133" s="134"/>
      <c r="M133" s="134"/>
    </row>
    <row r="134" spans="1:13" ht="12.75">
      <c r="A134" s="135"/>
      <c r="B134" s="135"/>
      <c r="C134" s="135"/>
      <c r="D134" s="135"/>
      <c r="E134" s="135"/>
      <c r="F134" s="135"/>
      <c r="G134" s="135"/>
      <c r="H134" s="135"/>
      <c r="I134" s="136"/>
      <c r="J134" s="136"/>
      <c r="K134" s="136"/>
      <c r="L134" s="136"/>
      <c r="M134" s="137"/>
    </row>
    <row r="138" spans="1:13" ht="12.75">
      <c r="A138" s="38"/>
      <c r="B138" s="39"/>
      <c r="C138" s="40"/>
      <c r="D138" s="40"/>
      <c r="E138" s="41" t="s">
        <v>279</v>
      </c>
      <c r="F138" s="41"/>
      <c r="G138" s="42" t="s">
        <v>280</v>
      </c>
      <c r="H138" s="42"/>
      <c r="I138" s="42"/>
      <c r="J138" s="42"/>
      <c r="K138" s="42"/>
      <c r="L138" s="42"/>
      <c r="M138" s="42"/>
    </row>
    <row r="139" spans="1:13" ht="12.75">
      <c r="A139" s="43"/>
      <c r="B139" s="44" t="s">
        <v>281</v>
      </c>
      <c r="C139" s="45"/>
      <c r="D139" s="45"/>
      <c r="E139" s="46" t="s">
        <v>282</v>
      </c>
      <c r="F139" s="46"/>
      <c r="G139" s="47" t="s">
        <v>283</v>
      </c>
      <c r="H139" s="47"/>
      <c r="I139" s="47"/>
      <c r="J139" s="47"/>
      <c r="K139" s="47"/>
      <c r="L139" s="47"/>
      <c r="M139" s="47"/>
    </row>
    <row r="140" spans="1:13" ht="12.75">
      <c r="A140" s="48"/>
      <c r="B140" s="43" t="s">
        <v>284</v>
      </c>
      <c r="C140" s="45"/>
      <c r="D140" s="45"/>
      <c r="E140" s="49" t="s">
        <v>285</v>
      </c>
      <c r="F140" s="49"/>
      <c r="G140" s="50" t="s">
        <v>286</v>
      </c>
      <c r="H140" s="50"/>
      <c r="I140" s="50"/>
      <c r="J140" s="50"/>
      <c r="K140" s="50"/>
      <c r="L140" s="50"/>
      <c r="M140" s="50"/>
    </row>
    <row r="141" spans="1:13" ht="12.75">
      <c r="A141" s="51"/>
      <c r="B141" s="52" t="s">
        <v>287</v>
      </c>
      <c r="C141" s="48"/>
      <c r="D141" s="45"/>
      <c r="E141" s="53" t="s">
        <v>288</v>
      </c>
      <c r="F141" s="53"/>
      <c r="G141" s="54"/>
      <c r="H141" s="54"/>
      <c r="I141" s="54"/>
      <c r="J141" s="55" t="s">
        <v>289</v>
      </c>
      <c r="K141" s="56">
        <v>0.5</v>
      </c>
      <c r="L141" s="56"/>
      <c r="M141" s="56"/>
    </row>
    <row r="142" spans="1:13" ht="12.75">
      <c r="A142" s="57" t="s">
        <v>290</v>
      </c>
      <c r="C142" s="45"/>
      <c r="D142" s="45"/>
      <c r="E142" s="57" t="s">
        <v>290</v>
      </c>
      <c r="H142" s="58"/>
      <c r="I142" s="59"/>
      <c r="J142" s="60"/>
      <c r="K142" s="60"/>
      <c r="L142" s="60"/>
      <c r="M142" s="61"/>
    </row>
    <row r="143" spans="1:13" ht="12.75">
      <c r="A143" s="62" t="s">
        <v>291</v>
      </c>
      <c r="B143" s="63" t="s">
        <v>324</v>
      </c>
      <c r="C143" s="63"/>
      <c r="D143" s="64"/>
      <c r="E143" s="62" t="s">
        <v>292</v>
      </c>
      <c r="F143" s="65" t="s">
        <v>38</v>
      </c>
      <c r="G143" s="65"/>
      <c r="H143" s="65"/>
      <c r="I143" s="65"/>
      <c r="J143" s="65"/>
      <c r="K143" s="65"/>
      <c r="L143" s="65"/>
      <c r="M143" s="65"/>
    </row>
    <row r="144" spans="1:13" ht="12.75">
      <c r="A144" s="66" t="s">
        <v>293</v>
      </c>
      <c r="B144" s="67" t="s">
        <v>18</v>
      </c>
      <c r="C144" s="67"/>
      <c r="D144" s="68"/>
      <c r="E144" s="69" t="s">
        <v>294</v>
      </c>
      <c r="F144" s="70" t="s">
        <v>299</v>
      </c>
      <c r="G144" s="70"/>
      <c r="H144" s="70"/>
      <c r="I144" s="70"/>
      <c r="J144" s="70"/>
      <c r="K144" s="70"/>
      <c r="L144" s="70"/>
      <c r="M144" s="70"/>
    </row>
    <row r="145" spans="1:13" ht="12.75">
      <c r="A145" s="71" t="s">
        <v>55</v>
      </c>
      <c r="B145" s="72" t="s">
        <v>2</v>
      </c>
      <c r="C145" s="72"/>
      <c r="D145" s="68"/>
      <c r="E145" s="73" t="s">
        <v>296</v>
      </c>
      <c r="F145" s="74" t="s">
        <v>297</v>
      </c>
      <c r="G145" s="74"/>
      <c r="H145" s="74"/>
      <c r="I145" s="74"/>
      <c r="J145" s="74"/>
      <c r="K145" s="74"/>
      <c r="L145" s="74"/>
      <c r="M145" s="74"/>
    </row>
    <row r="146" spans="1:13" ht="12.75">
      <c r="A146" s="71" t="s">
        <v>58</v>
      </c>
      <c r="B146" s="72" t="s">
        <v>64</v>
      </c>
      <c r="C146" s="72"/>
      <c r="D146" s="68"/>
      <c r="E146" s="75" t="s">
        <v>298</v>
      </c>
      <c r="F146" s="74" t="s">
        <v>295</v>
      </c>
      <c r="G146" s="74"/>
      <c r="H146" s="74"/>
      <c r="I146" s="74"/>
      <c r="J146" s="74"/>
      <c r="K146" s="74"/>
      <c r="L146" s="74"/>
      <c r="M146" s="74"/>
    </row>
    <row r="147" spans="1:13" ht="12.75">
      <c r="A147" s="45"/>
      <c r="B147" s="45"/>
      <c r="C147" s="45"/>
      <c r="D147" s="45"/>
      <c r="E147" s="57" t="s">
        <v>300</v>
      </c>
      <c r="F147" s="76"/>
      <c r="G147" s="76"/>
      <c r="H147" s="76"/>
      <c r="I147" s="45"/>
      <c r="J147" s="45"/>
      <c r="K147" s="45"/>
      <c r="L147" s="77"/>
      <c r="M147" s="78"/>
    </row>
    <row r="148" spans="1:13" ht="12.75">
      <c r="A148" s="79" t="s">
        <v>301</v>
      </c>
      <c r="B148" s="45"/>
      <c r="C148" s="45"/>
      <c r="D148" s="45"/>
      <c r="E148" s="80" t="s">
        <v>302</v>
      </c>
      <c r="F148" s="80" t="s">
        <v>303</v>
      </c>
      <c r="G148" s="80" t="s">
        <v>304</v>
      </c>
      <c r="H148" s="80" t="s">
        <v>305</v>
      </c>
      <c r="I148" s="80" t="s">
        <v>306</v>
      </c>
      <c r="J148" s="81" t="s">
        <v>242</v>
      </c>
      <c r="K148" s="81"/>
      <c r="L148" s="80" t="s">
        <v>307</v>
      </c>
      <c r="M148" s="82" t="s">
        <v>308</v>
      </c>
    </row>
    <row r="149" spans="1:13" ht="12.75">
      <c r="A149" s="83" t="s">
        <v>309</v>
      </c>
      <c r="B149" s="84" t="str">
        <f>IF(B144&gt;"",B144,"")</f>
        <v>Kimi Kivelä</v>
      </c>
      <c r="C149" s="84" t="str">
        <f>IF(F144&gt;"",F144,"")</f>
        <v>Erik Holmberg</v>
      </c>
      <c r="D149" s="84"/>
      <c r="E149" s="85">
        <v>3</v>
      </c>
      <c r="F149" s="85">
        <v>1</v>
      </c>
      <c r="G149" s="85">
        <v>4</v>
      </c>
      <c r="H149" s="85"/>
      <c r="I149" s="85"/>
      <c r="J149" s="86">
        <f>IF(ISBLANK(E149),"",COUNTIF(E149:I149,"&gt;=0"))</f>
        <v>3</v>
      </c>
      <c r="K149" s="87">
        <f>IF(ISBLANK(E149),"",(IF(LEFT(E149,1)="-",1,0)+IF(LEFT(F149,1)="-",1,0)+IF(LEFT(G149,1)="-",1,0)+IF(LEFT(H149,1)="-",1,0)+IF(LEFT(I149,1)="-",1,0)))</f>
        <v>0</v>
      </c>
      <c r="L149" s="88">
        <f>IF(J149=3,1,"")</f>
        <v>1</v>
      </c>
      <c r="M149" s="89">
        <f>IF(K149=3,1,"")</f>
      </c>
    </row>
    <row r="150" spans="1:13" ht="12.75">
      <c r="A150" s="90" t="s">
        <v>310</v>
      </c>
      <c r="B150" s="91" t="str">
        <f>IF(B145&gt;"",B145,"")</f>
        <v>Jussi Mäkelä</v>
      </c>
      <c r="C150" s="91" t="str">
        <f>IF(F145&gt;"",F145,"")</f>
        <v>Rolands Janssons</v>
      </c>
      <c r="D150" s="91"/>
      <c r="E150" s="92">
        <v>2</v>
      </c>
      <c r="F150" s="93">
        <v>1</v>
      </c>
      <c r="G150" s="93">
        <v>3</v>
      </c>
      <c r="H150" s="93"/>
      <c r="I150" s="93"/>
      <c r="J150" s="94">
        <f>IF(ISBLANK(E150),"",COUNTIF(E150:I150,"&gt;=0"))</f>
        <v>3</v>
      </c>
      <c r="K150" s="95">
        <f>IF(ISBLANK(E150),"",(IF(LEFT(E150,1)="-",1,0)+IF(LEFT(F150,1)="-",1,0)+IF(LEFT(G150,1)="-",1,0)+IF(LEFT(H150,1)="-",1,0)+IF(LEFT(I150,1)="-",1,0)))</f>
        <v>0</v>
      </c>
      <c r="L150" s="96">
        <f>IF(J150=3,1,"")</f>
        <v>1</v>
      </c>
      <c r="M150" s="97">
        <f>IF(K150=3,1,"")</f>
      </c>
    </row>
    <row r="151" spans="1:13" ht="12.75">
      <c r="A151" s="98" t="s">
        <v>311</v>
      </c>
      <c r="B151" s="99" t="str">
        <f>IF(B146&gt;"",B146,"")</f>
        <v>Jarkko Rautell</v>
      </c>
      <c r="C151" s="99" t="str">
        <f>IF(F146&gt;"",F146,"")</f>
        <v>Aleksi Veini</v>
      </c>
      <c r="D151" s="99"/>
      <c r="E151" s="92">
        <v>-4</v>
      </c>
      <c r="F151" s="100">
        <v>-6</v>
      </c>
      <c r="G151" s="92">
        <v>11</v>
      </c>
      <c r="H151" s="92">
        <v>-5</v>
      </c>
      <c r="I151" s="92"/>
      <c r="J151" s="94">
        <f>IF(ISBLANK(E151),"",COUNTIF(E151:I151,"&gt;=0"))</f>
        <v>1</v>
      </c>
      <c r="K151" s="101">
        <f>IF(ISBLANK(E151),"",(IF(LEFT(E151,1)="-",1,0)+IF(LEFT(F151,1)="-",1,0)+IF(LEFT(G151,1)="-",1,0)+IF(LEFT(H151,1)="-",1,0)+IF(LEFT(I151,1)="-",1,0)))</f>
        <v>3</v>
      </c>
      <c r="L151" s="102">
        <f>IF(J151=3,1,"")</f>
      </c>
      <c r="M151" s="103">
        <f>IF(K151=3,1,"")</f>
        <v>1</v>
      </c>
    </row>
    <row r="152" spans="1:13" ht="12.75">
      <c r="A152" s="104" t="s">
        <v>312</v>
      </c>
      <c r="B152" s="84" t="str">
        <f>IF(B145&gt;"",B145,"")</f>
        <v>Jussi Mäkelä</v>
      </c>
      <c r="C152" s="84" t="str">
        <f>IF(F144&gt;"",F144,"")</f>
        <v>Erik Holmberg</v>
      </c>
      <c r="D152" s="105"/>
      <c r="E152" s="106">
        <v>4</v>
      </c>
      <c r="F152" s="107">
        <v>7</v>
      </c>
      <c r="G152" s="106">
        <v>5</v>
      </c>
      <c r="H152" s="106"/>
      <c r="I152" s="106"/>
      <c r="J152" s="86">
        <f>IF(ISBLANK(E152),"",COUNTIF(E152:I152,"&gt;=0"))</f>
        <v>3</v>
      </c>
      <c r="K152" s="87">
        <f>IF(ISBLANK(E152),"",(IF(LEFT(E152,1)="-",1,0)+IF(LEFT(F152,1)="-",1,0)+IF(LEFT(G152,1)="-",1,0)+IF(LEFT(H152,1)="-",1,0)+IF(LEFT(I152,1)="-",1,0)))</f>
        <v>0</v>
      </c>
      <c r="L152" s="88">
        <f>IF(J152=3,1,"")</f>
        <v>1</v>
      </c>
      <c r="M152" s="89">
        <f>IF(K152=3,1,"")</f>
      </c>
    </row>
    <row r="153" spans="1:13" ht="12.75">
      <c r="A153" s="98" t="s">
        <v>313</v>
      </c>
      <c r="B153" s="91" t="str">
        <f>IF(B144&gt;"",B144,"")</f>
        <v>Kimi Kivelä</v>
      </c>
      <c r="C153" s="91" t="str">
        <f>IF(F146&gt;"",F146,"")</f>
        <v>Aleksi Veini</v>
      </c>
      <c r="D153" s="99"/>
      <c r="E153" s="92">
        <v>9</v>
      </c>
      <c r="F153" s="100">
        <v>7</v>
      </c>
      <c r="G153" s="92">
        <v>6</v>
      </c>
      <c r="H153" s="92"/>
      <c r="I153" s="92"/>
      <c r="J153" s="94">
        <f>IF(ISBLANK(E153),"",COUNTIF(E153:I153,"&gt;=0"))</f>
        <v>3</v>
      </c>
      <c r="K153" s="95">
        <f>IF(ISBLANK(E153),"",(IF(LEFT(E153,1)="-",1,0)+IF(LEFT(F153,1)="-",1,0)+IF(LEFT(G153,1)="-",1,0)+IF(LEFT(H153,1)="-",1,0)+IF(LEFT(I153,1)="-",1,0)))</f>
        <v>0</v>
      </c>
      <c r="L153" s="96">
        <f>IF(J153=3,1,"")</f>
        <v>1</v>
      </c>
      <c r="M153" s="97">
        <f>IF(K153=3,1,"")</f>
      </c>
    </row>
    <row r="154" spans="1:13" ht="12.75">
      <c r="A154" s="108" t="s">
        <v>314</v>
      </c>
      <c r="B154" s="109" t="str">
        <f>IF(B146&gt;"",B146,"")</f>
        <v>Jarkko Rautell</v>
      </c>
      <c r="C154" s="109" t="str">
        <f>IF(F145&gt;"",F145,"")</f>
        <v>Rolands Janssons</v>
      </c>
      <c r="D154" s="109"/>
      <c r="E154" s="110">
        <v>-8</v>
      </c>
      <c r="F154" s="111">
        <v>-3</v>
      </c>
      <c r="G154" s="110">
        <v>-4</v>
      </c>
      <c r="H154" s="110"/>
      <c r="I154" s="110"/>
      <c r="J154" s="112">
        <f>IF(ISBLANK(E154),"",COUNTIF(E154:I154,"&gt;=0"))</f>
        <v>0</v>
      </c>
      <c r="K154" s="113">
        <f>IF(ISBLANK(E154),"",(IF(LEFT(E154,1)="-",1,0)+IF(LEFT(F154,1)="-",1,0)+IF(LEFT(G154,1)="-",1,0)+IF(LEFT(H154,1)="-",1,0)+IF(LEFT(I154,1)="-",1,0)))</f>
        <v>3</v>
      </c>
      <c r="L154" s="114">
        <f>IF(J154=3,1,"")</f>
      </c>
      <c r="M154" s="115">
        <f>IF(K154=3,1,"")</f>
        <v>1</v>
      </c>
    </row>
    <row r="155" spans="1:13" ht="12.75">
      <c r="A155" s="116" t="s">
        <v>315</v>
      </c>
      <c r="B155" s="117" t="str">
        <f>IF(B145&gt;"",B145,"")</f>
        <v>Jussi Mäkelä</v>
      </c>
      <c r="C155" s="117" t="str">
        <f>IF(F146&gt;"",F146,"")</f>
        <v>Aleksi Veini</v>
      </c>
      <c r="D155" s="118"/>
      <c r="E155" s="119">
        <v>7</v>
      </c>
      <c r="F155" s="119">
        <v>4</v>
      </c>
      <c r="G155" s="119">
        <v>3</v>
      </c>
      <c r="H155" s="119"/>
      <c r="I155" s="119"/>
      <c r="J155" s="120">
        <f>IF(ISBLANK(E155),"",COUNTIF(E155:I155,"&gt;=0"))</f>
        <v>3</v>
      </c>
      <c r="K155" s="121">
        <f>IF(ISBLANK(E155),"",(IF(LEFT(E155,1)="-",1,0)+IF(LEFT(F155,1)="-",1,0)+IF(LEFT(G155,1)="-",1,0)+IF(LEFT(H155,1)="-",1,0)+IF(LEFT(I155,1)="-",1,0)))</f>
        <v>0</v>
      </c>
      <c r="L155" s="122">
        <f>IF(J155=3,1,"")</f>
        <v>1</v>
      </c>
      <c r="M155" s="123">
        <f>IF(K155=3,1,"")</f>
      </c>
    </row>
    <row r="156" spans="1:13" ht="12.75">
      <c r="A156" s="90" t="s">
        <v>316</v>
      </c>
      <c r="B156" s="91" t="str">
        <f>IF(B146&gt;"",B146,"")</f>
        <v>Jarkko Rautell</v>
      </c>
      <c r="C156" s="91" t="str">
        <f>IF(F144&gt;"",F144,"")</f>
        <v>Erik Holmberg</v>
      </c>
      <c r="D156" s="124"/>
      <c r="E156" s="119"/>
      <c r="F156" s="93"/>
      <c r="G156" s="93"/>
      <c r="H156" s="93"/>
      <c r="I156" s="93"/>
      <c r="J156" s="94">
        <f>IF(ISBLANK(E156),"",COUNTIF(E156:I156,"&gt;=0"))</f>
      </c>
      <c r="K156" s="95">
        <f>IF(ISBLANK(E156),"",(IF(LEFT(E156,1)="-",1,0)+IF(LEFT(F156,1)="-",1,0)+IF(LEFT(G156,1)="-",1,0)+IF(LEFT(H156,1)="-",1,0)+IF(LEFT(I156,1)="-",1,0)))</f>
      </c>
      <c r="L156" s="96">
        <f>IF(J156=3,1,"")</f>
      </c>
      <c r="M156" s="97">
        <f>IF(K156=3,1,"")</f>
      </c>
    </row>
    <row r="157" spans="1:13" ht="12.75">
      <c r="A157" s="108" t="s">
        <v>317</v>
      </c>
      <c r="B157" s="109" t="str">
        <f>IF(B144&gt;"",B144,"")</f>
        <v>Kimi Kivelä</v>
      </c>
      <c r="C157" s="109" t="str">
        <f>IF(F145&gt;"",F145,"")</f>
        <v>Rolands Janssons</v>
      </c>
      <c r="D157" s="125"/>
      <c r="E157" s="110"/>
      <c r="F157" s="110"/>
      <c r="G157" s="110"/>
      <c r="H157" s="110"/>
      <c r="I157" s="110"/>
      <c r="J157" s="112">
        <f>IF(ISBLANK(E157),"",COUNTIF(E157:I157,"&gt;=0"))</f>
      </c>
      <c r="K157" s="113">
        <f>IF(ISBLANK(E157),"",(IF(LEFT(E157,1)="-",1,0)+IF(LEFT(F157,1)="-",1,0)+IF(LEFT(G157,1)="-",1,0)+IF(LEFT(H157,1)="-",1,0)+IF(LEFT(I157,1)="-",1,0)))</f>
      </c>
      <c r="L157" s="114">
        <f>IF(J157=3,1,"")</f>
      </c>
      <c r="M157" s="115">
        <f>IF(K157=3,1,"")</f>
      </c>
    </row>
    <row r="158" spans="1:13" ht="12.75">
      <c r="A158" s="45"/>
      <c r="B158" s="45"/>
      <c r="C158" s="45"/>
      <c r="D158" s="45"/>
      <c r="E158" s="45"/>
      <c r="F158" s="45"/>
      <c r="G158" s="45"/>
      <c r="H158" s="126" t="s">
        <v>318</v>
      </c>
      <c r="I158" s="126"/>
      <c r="J158" s="127"/>
      <c r="K158" s="127"/>
      <c r="L158" s="128">
        <f>IF(ISBLANK(E149),"",SUM(L149:L157))</f>
        <v>5</v>
      </c>
      <c r="M158" s="129">
        <f>IF(ISBLANK(E149),"",SUM(M149:M157))</f>
        <v>2</v>
      </c>
    </row>
    <row r="159" spans="1:13" ht="12.75">
      <c r="A159" s="130" t="s">
        <v>319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131"/>
    </row>
    <row r="160" spans="1:13" ht="12.75">
      <c r="A160" s="132" t="s">
        <v>320</v>
      </c>
      <c r="B160" s="132"/>
      <c r="C160" s="132" t="s">
        <v>321</v>
      </c>
      <c r="D160" s="44"/>
      <c r="E160" s="132"/>
      <c r="F160" s="132" t="s">
        <v>251</v>
      </c>
      <c r="G160" s="44"/>
      <c r="H160" s="132"/>
      <c r="I160" s="133" t="s">
        <v>322</v>
      </c>
      <c r="J160" s="48"/>
      <c r="K160" s="45"/>
      <c r="L160" s="45"/>
      <c r="M160" s="131"/>
    </row>
    <row r="161" spans="1:13" ht="12.75">
      <c r="A161" s="45"/>
      <c r="B161" s="45"/>
      <c r="C161" s="45"/>
      <c r="D161" s="45"/>
      <c r="E161" s="45"/>
      <c r="F161" s="45"/>
      <c r="G161" s="45"/>
      <c r="H161" s="45"/>
      <c r="I161" s="134" t="str">
        <f>IF(L158=5,B143,IF(M158=5,F143,""))</f>
        <v>Tip -70</v>
      </c>
      <c r="J161" s="134"/>
      <c r="K161" s="134"/>
      <c r="L161" s="134"/>
      <c r="M161" s="134"/>
    </row>
    <row r="162" spans="1:13" ht="12.75">
      <c r="A162" s="135"/>
      <c r="B162" s="135"/>
      <c r="C162" s="135"/>
      <c r="D162" s="135"/>
      <c r="E162" s="135"/>
      <c r="F162" s="135"/>
      <c r="G162" s="135"/>
      <c r="H162" s="135"/>
      <c r="I162" s="136"/>
      <c r="J162" s="136"/>
      <c r="K162" s="136"/>
      <c r="L162" s="136"/>
      <c r="M162" s="137"/>
    </row>
    <row r="165" spans="1:13" ht="12.75">
      <c r="A165" s="38"/>
      <c r="B165" s="39"/>
      <c r="C165" s="40"/>
      <c r="D165" s="40"/>
      <c r="E165" s="41" t="s">
        <v>279</v>
      </c>
      <c r="F165" s="41"/>
      <c r="G165" s="42" t="s">
        <v>280</v>
      </c>
      <c r="H165" s="42"/>
      <c r="I165" s="42"/>
      <c r="J165" s="42"/>
      <c r="K165" s="42"/>
      <c r="L165" s="42"/>
      <c r="M165" s="42"/>
    </row>
    <row r="166" spans="1:13" ht="12.75">
      <c r="A166" s="43"/>
      <c r="B166" s="44" t="s">
        <v>281</v>
      </c>
      <c r="C166" s="45"/>
      <c r="D166" s="45"/>
      <c r="E166" s="46" t="s">
        <v>282</v>
      </c>
      <c r="F166" s="46"/>
      <c r="G166" s="47" t="s">
        <v>283</v>
      </c>
      <c r="H166" s="47"/>
      <c r="I166" s="47"/>
      <c r="J166" s="47"/>
      <c r="K166" s="47"/>
      <c r="L166" s="47"/>
      <c r="M166" s="47"/>
    </row>
    <row r="167" spans="1:13" ht="12.75">
      <c r="A167" s="48"/>
      <c r="B167" s="43" t="s">
        <v>284</v>
      </c>
      <c r="C167" s="45"/>
      <c r="D167" s="45"/>
      <c r="E167" s="49" t="s">
        <v>285</v>
      </c>
      <c r="F167" s="49"/>
      <c r="G167" s="50" t="s">
        <v>286</v>
      </c>
      <c r="H167" s="50"/>
      <c r="I167" s="50"/>
      <c r="J167" s="50"/>
      <c r="K167" s="50"/>
      <c r="L167" s="50"/>
      <c r="M167" s="50"/>
    </row>
    <row r="168" spans="1:13" ht="12.75">
      <c r="A168" s="51"/>
      <c r="B168" s="52" t="s">
        <v>287</v>
      </c>
      <c r="C168" s="48"/>
      <c r="D168" s="45"/>
      <c r="E168" s="53" t="s">
        <v>288</v>
      </c>
      <c r="F168" s="53"/>
      <c r="G168" s="54"/>
      <c r="H168" s="54"/>
      <c r="I168" s="54"/>
      <c r="J168" s="55" t="s">
        <v>289</v>
      </c>
      <c r="K168" s="56">
        <v>0.5</v>
      </c>
      <c r="L168" s="56"/>
      <c r="M168" s="56"/>
    </row>
    <row r="169" spans="1:13" ht="12.75">
      <c r="A169" s="57" t="s">
        <v>290</v>
      </c>
      <c r="C169" s="45"/>
      <c r="D169" s="45"/>
      <c r="E169" s="57" t="s">
        <v>290</v>
      </c>
      <c r="H169" s="58"/>
      <c r="I169" s="59"/>
      <c r="J169" s="60"/>
      <c r="K169" s="60"/>
      <c r="L169" s="60"/>
      <c r="M169" s="61"/>
    </row>
    <row r="170" spans="1:13" ht="12.75">
      <c r="A170" s="62" t="s">
        <v>291</v>
      </c>
      <c r="B170" s="63" t="s">
        <v>46</v>
      </c>
      <c r="C170" s="63"/>
      <c r="D170" s="64"/>
      <c r="E170" s="62" t="s">
        <v>292</v>
      </c>
      <c r="F170" s="65" t="s">
        <v>264</v>
      </c>
      <c r="G170" s="65"/>
      <c r="H170" s="65"/>
      <c r="I170" s="65"/>
      <c r="J170" s="65"/>
      <c r="K170" s="65"/>
      <c r="L170" s="65"/>
      <c r="M170" s="65"/>
    </row>
    <row r="171" spans="1:13" ht="12.75">
      <c r="A171" s="66" t="s">
        <v>293</v>
      </c>
      <c r="B171" s="67" t="s">
        <v>66</v>
      </c>
      <c r="C171" s="67"/>
      <c r="D171" s="68"/>
      <c r="E171" s="69" t="s">
        <v>294</v>
      </c>
      <c r="F171" s="70" t="s">
        <v>158</v>
      </c>
      <c r="G171" s="70"/>
      <c r="H171" s="70"/>
      <c r="I171" s="70"/>
      <c r="J171" s="70"/>
      <c r="K171" s="70"/>
      <c r="L171" s="70"/>
      <c r="M171" s="70"/>
    </row>
    <row r="172" spans="1:13" ht="12.75">
      <c r="A172" s="71" t="s">
        <v>55</v>
      </c>
      <c r="B172" s="72" t="s">
        <v>197</v>
      </c>
      <c r="C172" s="72"/>
      <c r="D172" s="68"/>
      <c r="E172" s="73" t="s">
        <v>296</v>
      </c>
      <c r="F172" s="74" t="s">
        <v>163</v>
      </c>
      <c r="G172" s="74"/>
      <c r="H172" s="74"/>
      <c r="I172" s="74"/>
      <c r="J172" s="74"/>
      <c r="K172" s="74"/>
      <c r="L172" s="74"/>
      <c r="M172" s="74"/>
    </row>
    <row r="173" spans="1:13" ht="12.75">
      <c r="A173" s="71" t="s">
        <v>58</v>
      </c>
      <c r="B173" s="72" t="s">
        <v>221</v>
      </c>
      <c r="C173" s="72"/>
      <c r="D173" s="68"/>
      <c r="E173" s="75" t="s">
        <v>298</v>
      </c>
      <c r="F173" s="74" t="s">
        <v>323</v>
      </c>
      <c r="G173" s="74"/>
      <c r="H173" s="74"/>
      <c r="I173" s="74"/>
      <c r="J173" s="74"/>
      <c r="K173" s="74"/>
      <c r="L173" s="74"/>
      <c r="M173" s="74"/>
    </row>
    <row r="174" spans="1:13" ht="12.75">
      <c r="A174" s="45"/>
      <c r="B174" s="45"/>
      <c r="C174" s="45"/>
      <c r="D174" s="45"/>
      <c r="E174" s="57" t="s">
        <v>300</v>
      </c>
      <c r="F174" s="76"/>
      <c r="G174" s="76"/>
      <c r="H174" s="76"/>
      <c r="I174" s="45"/>
      <c r="J174" s="45"/>
      <c r="K174" s="45"/>
      <c r="L174" s="77"/>
      <c r="M174" s="78"/>
    </row>
    <row r="175" spans="1:13" ht="12.75">
      <c r="A175" s="79" t="s">
        <v>301</v>
      </c>
      <c r="B175" s="45"/>
      <c r="C175" s="45"/>
      <c r="D175" s="45"/>
      <c r="E175" s="80" t="s">
        <v>302</v>
      </c>
      <c r="F175" s="80" t="s">
        <v>303</v>
      </c>
      <c r="G175" s="80" t="s">
        <v>304</v>
      </c>
      <c r="H175" s="80" t="s">
        <v>305</v>
      </c>
      <c r="I175" s="80" t="s">
        <v>306</v>
      </c>
      <c r="J175" s="81" t="s">
        <v>242</v>
      </c>
      <c r="K175" s="81"/>
      <c r="L175" s="80" t="s">
        <v>307</v>
      </c>
      <c r="M175" s="82" t="s">
        <v>308</v>
      </c>
    </row>
    <row r="176" spans="1:13" ht="12.75">
      <c r="A176" s="83" t="s">
        <v>309</v>
      </c>
      <c r="B176" s="84" t="str">
        <f>IF(B171&gt;"",B171,"")</f>
        <v>Topi Ruotsalainen</v>
      </c>
      <c r="C176" s="84" t="str">
        <f>IF(F171&gt;"",F171,"")</f>
        <v>Henri Karkamo</v>
      </c>
      <c r="D176" s="84"/>
      <c r="E176" s="85">
        <v>8</v>
      </c>
      <c r="F176" s="85">
        <v>6</v>
      </c>
      <c r="G176" s="85">
        <v>3</v>
      </c>
      <c r="H176" s="85"/>
      <c r="I176" s="85"/>
      <c r="J176" s="86">
        <f>IF(ISBLANK(E176),"",COUNTIF(E176:I176,"&gt;=0"))</f>
        <v>3</v>
      </c>
      <c r="K176" s="87">
        <f>IF(ISBLANK(E176),"",(IF(LEFT(E176,1)="-",1,0)+IF(LEFT(F176,1)="-",1,0)+IF(LEFT(G176,1)="-",1,0)+IF(LEFT(H176,1)="-",1,0)+IF(LEFT(I176,1)="-",1,0)))</f>
        <v>0</v>
      </c>
      <c r="L176" s="88">
        <f>IF(J176=3,1,"")</f>
        <v>1</v>
      </c>
      <c r="M176" s="89">
        <f>IF(K176=3,1,"")</f>
      </c>
    </row>
    <row r="177" spans="1:13" ht="12.75">
      <c r="A177" s="90" t="s">
        <v>310</v>
      </c>
      <c r="B177" s="91" t="str">
        <f>IF(B172&gt;"",B172,"")</f>
        <v>Jimi Miettinen</v>
      </c>
      <c r="C177" s="91" t="str">
        <f>IF(F172&gt;"",F172,"")</f>
        <v>Ossi Kyläkallio</v>
      </c>
      <c r="D177" s="91"/>
      <c r="E177" s="92">
        <v>4</v>
      </c>
      <c r="F177" s="93">
        <v>8</v>
      </c>
      <c r="G177" s="93">
        <v>8</v>
      </c>
      <c r="H177" s="93"/>
      <c r="I177" s="93"/>
      <c r="J177" s="94">
        <f>IF(ISBLANK(E177),"",COUNTIF(E177:I177,"&gt;=0"))</f>
        <v>3</v>
      </c>
      <c r="K177" s="95">
        <f>IF(ISBLANK(E177),"",(IF(LEFT(E177,1)="-",1,0)+IF(LEFT(F177,1)="-",1,0)+IF(LEFT(G177,1)="-",1,0)+IF(LEFT(H177,1)="-",1,0)+IF(LEFT(I177,1)="-",1,0)))</f>
        <v>0</v>
      </c>
      <c r="L177" s="96">
        <f>IF(J177=3,1,"")</f>
        <v>1</v>
      </c>
      <c r="M177" s="97">
        <f>IF(K177=3,1,"")</f>
      </c>
    </row>
    <row r="178" spans="1:13" ht="12.75">
      <c r="A178" s="98" t="s">
        <v>311</v>
      </c>
      <c r="B178" s="99" t="str">
        <f>IF(B173&gt;"",B173,"")</f>
        <v>Patrik Rissanen</v>
      </c>
      <c r="C178" s="99" t="str">
        <f>IF(F173&gt;"",F173,"")</f>
        <v>Kai Hartzell</v>
      </c>
      <c r="D178" s="99"/>
      <c r="E178" s="92">
        <v>4</v>
      </c>
      <c r="F178" s="100">
        <v>2</v>
      </c>
      <c r="G178" s="92">
        <v>1</v>
      </c>
      <c r="H178" s="92"/>
      <c r="I178" s="92"/>
      <c r="J178" s="94">
        <f>IF(ISBLANK(E178),"",COUNTIF(E178:I178,"&gt;=0"))</f>
        <v>3</v>
      </c>
      <c r="K178" s="101">
        <f>IF(ISBLANK(E178),"",(IF(LEFT(E178,1)="-",1,0)+IF(LEFT(F178,1)="-",1,0)+IF(LEFT(G178,1)="-",1,0)+IF(LEFT(H178,1)="-",1,0)+IF(LEFT(I178,1)="-",1,0)))</f>
        <v>0</v>
      </c>
      <c r="L178" s="102">
        <f>IF(J178=3,1,"")</f>
        <v>1</v>
      </c>
      <c r="M178" s="103">
        <f>IF(K178=3,1,"")</f>
      </c>
    </row>
    <row r="179" spans="1:13" ht="12.75">
      <c r="A179" s="104" t="s">
        <v>312</v>
      </c>
      <c r="B179" s="84" t="str">
        <f>IF(B172&gt;"",B172,"")</f>
        <v>Jimi Miettinen</v>
      </c>
      <c r="C179" s="84" t="str">
        <f>IF(F171&gt;"",F171,"")</f>
        <v>Henri Karkamo</v>
      </c>
      <c r="D179" s="105"/>
      <c r="E179" s="106">
        <v>4</v>
      </c>
      <c r="F179" s="107">
        <v>8</v>
      </c>
      <c r="G179" s="106">
        <v>5</v>
      </c>
      <c r="H179" s="106"/>
      <c r="I179" s="106"/>
      <c r="J179" s="86">
        <f>IF(ISBLANK(E179),"",COUNTIF(E179:I179,"&gt;=0"))</f>
        <v>3</v>
      </c>
      <c r="K179" s="87">
        <f>IF(ISBLANK(E179),"",(IF(LEFT(E179,1)="-",1,0)+IF(LEFT(F179,1)="-",1,0)+IF(LEFT(G179,1)="-",1,0)+IF(LEFT(H179,1)="-",1,0)+IF(LEFT(I179,1)="-",1,0)))</f>
        <v>0</v>
      </c>
      <c r="L179" s="88">
        <f>IF(J179=3,1,"")</f>
        <v>1</v>
      </c>
      <c r="M179" s="89">
        <f>IF(K179=3,1,"")</f>
      </c>
    </row>
    <row r="180" spans="1:13" ht="12.75">
      <c r="A180" s="98" t="s">
        <v>313</v>
      </c>
      <c r="B180" s="91" t="str">
        <f>IF(B171&gt;"",B171,"")</f>
        <v>Topi Ruotsalainen</v>
      </c>
      <c r="C180" s="91" t="str">
        <f>IF(F173&gt;"",F173,"")</f>
        <v>Kai Hartzell</v>
      </c>
      <c r="D180" s="99"/>
      <c r="E180" s="92">
        <v>1</v>
      </c>
      <c r="F180" s="100">
        <v>11</v>
      </c>
      <c r="G180" s="92">
        <v>10</v>
      </c>
      <c r="H180" s="92"/>
      <c r="I180" s="92"/>
      <c r="J180" s="94">
        <f>IF(ISBLANK(E180),"",COUNTIF(E180:I180,"&gt;=0"))</f>
        <v>3</v>
      </c>
      <c r="K180" s="95">
        <f>IF(ISBLANK(E180),"",(IF(LEFT(E180,1)="-",1,0)+IF(LEFT(F180,1)="-",1,0)+IF(LEFT(G180,1)="-",1,0)+IF(LEFT(H180,1)="-",1,0)+IF(LEFT(I180,1)="-",1,0)))</f>
        <v>0</v>
      </c>
      <c r="L180" s="96">
        <f>IF(J180=3,1,"")</f>
        <v>1</v>
      </c>
      <c r="M180" s="97">
        <f>IF(K180=3,1,"")</f>
      </c>
    </row>
    <row r="181" spans="1:13" ht="12.75">
      <c r="A181" s="108" t="s">
        <v>314</v>
      </c>
      <c r="B181" s="109" t="str">
        <f>IF(B173&gt;"",B173,"")</f>
        <v>Patrik Rissanen</v>
      </c>
      <c r="C181" s="109" t="str">
        <f>IF(F172&gt;"",F172,"")</f>
        <v>Ossi Kyläkallio</v>
      </c>
      <c r="D181" s="109"/>
      <c r="E181" s="110"/>
      <c r="F181" s="111"/>
      <c r="G181" s="110"/>
      <c r="H181" s="110"/>
      <c r="I181" s="110"/>
      <c r="J181" s="112">
        <f>IF(ISBLANK(E181),"",COUNTIF(E181:I181,"&gt;=0"))</f>
      </c>
      <c r="K181" s="113">
        <f>IF(ISBLANK(E181),"",(IF(LEFT(E181,1)="-",1,0)+IF(LEFT(F181,1)="-",1,0)+IF(LEFT(G181,1)="-",1,0)+IF(LEFT(H181,1)="-",1,0)+IF(LEFT(I181,1)="-",1,0)))</f>
      </c>
      <c r="L181" s="114">
        <f>IF(J181=3,1,"")</f>
      </c>
      <c r="M181" s="115">
        <f>IF(K181=3,1,"")</f>
      </c>
    </row>
    <row r="182" spans="1:13" ht="12.75">
      <c r="A182" s="116" t="s">
        <v>315</v>
      </c>
      <c r="B182" s="117" t="str">
        <f>IF(B172&gt;"",B172,"")</f>
        <v>Jimi Miettinen</v>
      </c>
      <c r="C182" s="117" t="str">
        <f>IF(F173&gt;"",F173,"")</f>
        <v>Kai Hartzell</v>
      </c>
      <c r="D182" s="118"/>
      <c r="E182" s="119"/>
      <c r="F182" s="119"/>
      <c r="G182" s="119"/>
      <c r="H182" s="119"/>
      <c r="I182" s="119"/>
      <c r="J182" s="120">
        <f>IF(ISBLANK(E182),"",COUNTIF(E182:I182,"&gt;=0"))</f>
      </c>
      <c r="K182" s="121">
        <f>IF(ISBLANK(E182),"",(IF(LEFT(E182,1)="-",1,0)+IF(LEFT(F182,1)="-",1,0)+IF(LEFT(G182,1)="-",1,0)+IF(LEFT(H182,1)="-",1,0)+IF(LEFT(I182,1)="-",1,0)))</f>
      </c>
      <c r="L182" s="122">
        <f>IF(J182=3,1,"")</f>
      </c>
      <c r="M182" s="123">
        <f>IF(K182=3,1,"")</f>
      </c>
    </row>
    <row r="183" spans="1:13" ht="12.75">
      <c r="A183" s="90" t="s">
        <v>316</v>
      </c>
      <c r="B183" s="91" t="str">
        <f>IF(B173&gt;"",B173,"")</f>
        <v>Patrik Rissanen</v>
      </c>
      <c r="C183" s="91" t="str">
        <f>IF(F171&gt;"",F171,"")</f>
        <v>Henri Karkamo</v>
      </c>
      <c r="D183" s="124"/>
      <c r="E183" s="119"/>
      <c r="F183" s="93"/>
      <c r="G183" s="93"/>
      <c r="H183" s="93"/>
      <c r="I183" s="93"/>
      <c r="J183" s="94">
        <f>IF(ISBLANK(E183),"",COUNTIF(E183:I183,"&gt;=0"))</f>
      </c>
      <c r="K183" s="95">
        <f>IF(ISBLANK(E183),"",(IF(LEFT(E183,1)="-",1,0)+IF(LEFT(F183,1)="-",1,0)+IF(LEFT(G183,1)="-",1,0)+IF(LEFT(H183,1)="-",1,0)+IF(LEFT(I183,1)="-",1,0)))</f>
      </c>
      <c r="L183" s="96">
        <f>IF(J183=3,1,"")</f>
      </c>
      <c r="M183" s="97">
        <f>IF(K183=3,1,"")</f>
      </c>
    </row>
    <row r="184" spans="1:13" ht="12.75">
      <c r="A184" s="108" t="s">
        <v>317</v>
      </c>
      <c r="B184" s="109" t="str">
        <f>IF(B171&gt;"",B171,"")</f>
        <v>Topi Ruotsalainen</v>
      </c>
      <c r="C184" s="109" t="str">
        <f>IF(F172&gt;"",F172,"")</f>
        <v>Ossi Kyläkallio</v>
      </c>
      <c r="D184" s="125"/>
      <c r="E184" s="110"/>
      <c r="F184" s="110"/>
      <c r="G184" s="110"/>
      <c r="H184" s="110"/>
      <c r="I184" s="110"/>
      <c r="J184" s="112">
        <f>IF(ISBLANK(E184),"",COUNTIF(E184:I184,"&gt;=0"))</f>
      </c>
      <c r="K184" s="113">
        <f>IF(ISBLANK(E184),"",(IF(LEFT(E184,1)="-",1,0)+IF(LEFT(F184,1)="-",1,0)+IF(LEFT(G184,1)="-",1,0)+IF(LEFT(H184,1)="-",1,0)+IF(LEFT(I184,1)="-",1,0)))</f>
      </c>
      <c r="L184" s="114">
        <f>IF(J184=3,1,"")</f>
      </c>
      <c r="M184" s="115">
        <f>IF(K184=3,1,"")</f>
      </c>
    </row>
    <row r="185" spans="1:13" ht="12.75">
      <c r="A185" s="45"/>
      <c r="B185" s="45"/>
      <c r="C185" s="45"/>
      <c r="D185" s="45"/>
      <c r="E185" s="45"/>
      <c r="F185" s="45"/>
      <c r="G185" s="45"/>
      <c r="H185" s="126" t="s">
        <v>318</v>
      </c>
      <c r="I185" s="126"/>
      <c r="J185" s="127">
        <f>IF(ISBLANK(B171),"",SUM(J176:J184))</f>
        <v>15</v>
      </c>
      <c r="K185" s="127">
        <f>IF(ISBLANK(F171),"",SUM(K176:K184))</f>
        <v>0</v>
      </c>
      <c r="L185" s="128">
        <f>IF(ISBLANK(E176),"",SUM(L176:L184))</f>
        <v>5</v>
      </c>
      <c r="M185" s="129">
        <f>IF(ISBLANK(E176),"",SUM(M176:M184))</f>
        <v>0</v>
      </c>
    </row>
    <row r="186" spans="1:13" ht="12.75">
      <c r="A186" s="130" t="s">
        <v>319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131"/>
    </row>
    <row r="187" spans="1:13" ht="12.75">
      <c r="A187" s="132" t="s">
        <v>320</v>
      </c>
      <c r="B187" s="132"/>
      <c r="C187" s="132" t="s">
        <v>321</v>
      </c>
      <c r="D187" s="44"/>
      <c r="E187" s="132"/>
      <c r="F187" s="132" t="s">
        <v>251</v>
      </c>
      <c r="G187" s="44"/>
      <c r="H187" s="132"/>
      <c r="I187" s="133" t="s">
        <v>322</v>
      </c>
      <c r="J187" s="48"/>
      <c r="K187" s="45"/>
      <c r="L187" s="45"/>
      <c r="M187" s="131"/>
    </row>
    <row r="188" spans="1:13" ht="12.75">
      <c r="A188" s="45"/>
      <c r="B188" s="45"/>
      <c r="C188" s="45"/>
      <c r="D188" s="45"/>
      <c r="E188" s="45"/>
      <c r="F188" s="45"/>
      <c r="G188" s="45"/>
      <c r="H188" s="45"/>
      <c r="I188" s="134" t="str">
        <f>IF(L185=5,B170,IF(M185=5,F170,""))</f>
        <v>KuPTS</v>
      </c>
      <c r="J188" s="134"/>
      <c r="K188" s="134"/>
      <c r="L188" s="134"/>
      <c r="M188" s="134"/>
    </row>
    <row r="189" spans="1:13" ht="12.75">
      <c r="A189" s="135"/>
      <c r="B189" s="135"/>
      <c r="C189" s="135"/>
      <c r="D189" s="135"/>
      <c r="E189" s="135"/>
      <c r="F189" s="135"/>
      <c r="G189" s="135"/>
      <c r="H189" s="135"/>
      <c r="I189" s="136"/>
      <c r="J189" s="136"/>
      <c r="K189" s="136"/>
      <c r="L189" s="136"/>
      <c r="M189" s="137"/>
    </row>
    <row r="195" spans="1:13" ht="12.75">
      <c r="A195" s="38"/>
      <c r="B195" s="39"/>
      <c r="C195" s="40"/>
      <c r="D195" s="40"/>
      <c r="E195" s="41" t="s">
        <v>279</v>
      </c>
      <c r="F195" s="41"/>
      <c r="G195" s="42" t="s">
        <v>280</v>
      </c>
      <c r="H195" s="42"/>
      <c r="I195" s="42"/>
      <c r="J195" s="42"/>
      <c r="K195" s="42"/>
      <c r="L195" s="42"/>
      <c r="M195" s="42"/>
    </row>
    <row r="196" spans="1:13" ht="12.75">
      <c r="A196" s="43"/>
      <c r="B196" s="44" t="s">
        <v>281</v>
      </c>
      <c r="C196" s="45"/>
      <c r="D196" s="45"/>
      <c r="E196" s="46" t="s">
        <v>282</v>
      </c>
      <c r="F196" s="46"/>
      <c r="G196" s="47" t="s">
        <v>283</v>
      </c>
      <c r="H196" s="47"/>
      <c r="I196" s="47"/>
      <c r="J196" s="47"/>
      <c r="K196" s="47"/>
      <c r="L196" s="47"/>
      <c r="M196" s="47"/>
    </row>
    <row r="197" spans="1:13" ht="12.75">
      <c r="A197" s="48"/>
      <c r="B197" s="43" t="s">
        <v>284</v>
      </c>
      <c r="C197" s="45"/>
      <c r="D197" s="45"/>
      <c r="E197" s="49" t="s">
        <v>285</v>
      </c>
      <c r="F197" s="49"/>
      <c r="G197" s="50" t="s">
        <v>286</v>
      </c>
      <c r="H197" s="50"/>
      <c r="I197" s="50"/>
      <c r="J197" s="50"/>
      <c r="K197" s="50"/>
      <c r="L197" s="50"/>
      <c r="M197" s="50"/>
    </row>
    <row r="198" spans="1:13" ht="12.75">
      <c r="A198" s="51"/>
      <c r="B198" s="52" t="s">
        <v>287</v>
      </c>
      <c r="C198" s="48"/>
      <c r="D198" s="45"/>
      <c r="E198" s="53" t="s">
        <v>288</v>
      </c>
      <c r="F198" s="53"/>
      <c r="G198" s="54"/>
      <c r="H198" s="54"/>
      <c r="I198" s="54"/>
      <c r="J198" s="55" t="s">
        <v>289</v>
      </c>
      <c r="K198" s="56">
        <v>0.5</v>
      </c>
      <c r="L198" s="56"/>
      <c r="M198" s="56"/>
    </row>
    <row r="199" spans="1:13" ht="12.75">
      <c r="A199" s="57" t="s">
        <v>290</v>
      </c>
      <c r="C199" s="45"/>
      <c r="D199" s="45"/>
      <c r="E199" s="57" t="s">
        <v>290</v>
      </c>
      <c r="H199" s="58"/>
      <c r="I199" s="59"/>
      <c r="J199" s="60"/>
      <c r="K199" s="60"/>
      <c r="L199" s="60"/>
      <c r="M199" s="61"/>
    </row>
    <row r="200" spans="1:13" ht="12.75">
      <c r="A200" s="62" t="s">
        <v>291</v>
      </c>
      <c r="B200" s="63" t="s">
        <v>51</v>
      </c>
      <c r="C200" s="63"/>
      <c r="D200" s="64"/>
      <c r="E200" s="62" t="s">
        <v>292</v>
      </c>
      <c r="F200" s="65" t="s">
        <v>9</v>
      </c>
      <c r="G200" s="65"/>
      <c r="H200" s="65"/>
      <c r="I200" s="65"/>
      <c r="J200" s="65"/>
      <c r="K200" s="65"/>
      <c r="L200" s="65"/>
      <c r="M200" s="65"/>
    </row>
    <row r="201" spans="1:13" ht="12.75">
      <c r="A201" s="66" t="s">
        <v>293</v>
      </c>
      <c r="B201" s="67" t="s">
        <v>161</v>
      </c>
      <c r="C201" s="67"/>
      <c r="D201" s="68"/>
      <c r="E201" s="69" t="s">
        <v>294</v>
      </c>
      <c r="F201" s="70" t="s">
        <v>174</v>
      </c>
      <c r="G201" s="70"/>
      <c r="H201" s="70"/>
      <c r="I201" s="70"/>
      <c r="J201" s="70"/>
      <c r="K201" s="70"/>
      <c r="L201" s="70"/>
      <c r="M201" s="70"/>
    </row>
    <row r="202" spans="1:13" ht="12.75">
      <c r="A202" s="71" t="s">
        <v>55</v>
      </c>
      <c r="B202" s="72" t="s">
        <v>175</v>
      </c>
      <c r="C202" s="72"/>
      <c r="D202" s="68"/>
      <c r="E202" s="73" t="s">
        <v>296</v>
      </c>
      <c r="F202" s="74" t="s">
        <v>176</v>
      </c>
      <c r="G202" s="74"/>
      <c r="H202" s="74"/>
      <c r="I202" s="74"/>
      <c r="J202" s="74"/>
      <c r="K202" s="74"/>
      <c r="L202" s="74"/>
      <c r="M202" s="74"/>
    </row>
    <row r="203" spans="1:13" ht="12.75">
      <c r="A203" s="71" t="s">
        <v>58</v>
      </c>
      <c r="B203" s="72" t="s">
        <v>170</v>
      </c>
      <c r="C203" s="72"/>
      <c r="D203" s="68"/>
      <c r="E203" s="75" t="s">
        <v>298</v>
      </c>
      <c r="F203" s="74" t="s">
        <v>227</v>
      </c>
      <c r="G203" s="74"/>
      <c r="H203" s="74"/>
      <c r="I203" s="74"/>
      <c r="J203" s="74"/>
      <c r="K203" s="74"/>
      <c r="L203" s="74"/>
      <c r="M203" s="74"/>
    </row>
    <row r="204" spans="1:13" ht="12.75">
      <c r="A204" s="45"/>
      <c r="B204" s="45"/>
      <c r="C204" s="45"/>
      <c r="D204" s="45"/>
      <c r="E204" s="57" t="s">
        <v>300</v>
      </c>
      <c r="F204" s="76"/>
      <c r="G204" s="76"/>
      <c r="H204" s="76"/>
      <c r="I204" s="45"/>
      <c r="J204" s="45"/>
      <c r="K204" s="45"/>
      <c r="L204" s="77"/>
      <c r="M204" s="78"/>
    </row>
    <row r="205" spans="1:13" ht="12.75">
      <c r="A205" s="79" t="s">
        <v>301</v>
      </c>
      <c r="B205" s="45"/>
      <c r="C205" s="45"/>
      <c r="D205" s="45"/>
      <c r="E205" s="80" t="s">
        <v>302</v>
      </c>
      <c r="F205" s="80" t="s">
        <v>303</v>
      </c>
      <c r="G205" s="80" t="s">
        <v>304</v>
      </c>
      <c r="H205" s="80" t="s">
        <v>305</v>
      </c>
      <c r="I205" s="80" t="s">
        <v>306</v>
      </c>
      <c r="J205" s="81" t="s">
        <v>242</v>
      </c>
      <c r="K205" s="81"/>
      <c r="L205" s="80" t="s">
        <v>307</v>
      </c>
      <c r="M205" s="82" t="s">
        <v>308</v>
      </c>
    </row>
    <row r="206" spans="1:13" ht="12.75">
      <c r="A206" s="83" t="s">
        <v>309</v>
      </c>
      <c r="B206" s="84" t="str">
        <f>IF(B201&gt;"",B201,"")</f>
        <v>Victor Flemmich</v>
      </c>
      <c r="C206" s="84" t="str">
        <f>IF(F201&gt;"",F201,"")</f>
        <v>Arttu Pihkala</v>
      </c>
      <c r="D206" s="84"/>
      <c r="E206" s="85">
        <v>-5</v>
      </c>
      <c r="F206" s="85">
        <v>-1</v>
      </c>
      <c r="G206" s="85">
        <v>-4</v>
      </c>
      <c r="H206" s="85"/>
      <c r="I206" s="85"/>
      <c r="J206" s="86">
        <f>IF(ISBLANK(E206),"",COUNTIF(E206:I206,"&gt;=0"))</f>
        <v>0</v>
      </c>
      <c r="K206" s="87">
        <f>IF(ISBLANK(E206),"",(IF(LEFT(E206,1)="-",1,0)+IF(LEFT(F206,1)="-",1,0)+IF(LEFT(G206,1)="-",1,0)+IF(LEFT(H206,1)="-",1,0)+IF(LEFT(I206,1)="-",1,0)))</f>
        <v>3</v>
      </c>
      <c r="L206" s="88">
        <f>IF(J206=3,1,"")</f>
      </c>
      <c r="M206" s="89">
        <f>IF(K206=3,1,"")</f>
        <v>1</v>
      </c>
    </row>
    <row r="207" spans="1:13" ht="12.75">
      <c r="A207" s="90" t="s">
        <v>310</v>
      </c>
      <c r="B207" s="91" t="str">
        <f>IF(B202&gt;"",B202,"")</f>
        <v>Matias Mäkinen</v>
      </c>
      <c r="C207" s="91" t="str">
        <f>IF(F202&gt;"",F202,"")</f>
        <v>Johan Nyberg</v>
      </c>
      <c r="D207" s="91"/>
      <c r="E207" s="92">
        <v>-4</v>
      </c>
      <c r="F207" s="93">
        <v>-4</v>
      </c>
      <c r="G207" s="93">
        <v>-5</v>
      </c>
      <c r="H207" s="93"/>
      <c r="I207" s="93"/>
      <c r="J207" s="94">
        <f>IF(ISBLANK(E207),"",COUNTIF(E207:I207,"&gt;=0"))</f>
        <v>0</v>
      </c>
      <c r="K207" s="95">
        <f>IF(ISBLANK(E207),"",(IF(LEFT(E207,1)="-",1,0)+IF(LEFT(F207,1)="-",1,0)+IF(LEFT(G207,1)="-",1,0)+IF(LEFT(H207,1)="-",1,0)+IF(LEFT(I207,1)="-",1,0)))</f>
        <v>3</v>
      </c>
      <c r="L207" s="96">
        <f>IF(J207=3,1,"")</f>
      </c>
      <c r="M207" s="97">
        <f>IF(K207=3,1,"")</f>
        <v>1</v>
      </c>
    </row>
    <row r="208" spans="1:13" ht="12.75">
      <c r="A208" s="98" t="s">
        <v>311</v>
      </c>
      <c r="B208" s="99" t="str">
        <f>IF(B203&gt;"",B203,"")</f>
        <v>Nicolas Mustonen</v>
      </c>
      <c r="C208" s="99" t="str">
        <f>IF(F203&gt;"",F203,"")</f>
        <v>Mikhail Kantonistov</v>
      </c>
      <c r="D208" s="99"/>
      <c r="E208" s="92">
        <v>-2</v>
      </c>
      <c r="F208" s="100">
        <v>-3</v>
      </c>
      <c r="G208" s="92">
        <v>-4</v>
      </c>
      <c r="H208" s="92"/>
      <c r="I208" s="92"/>
      <c r="J208" s="94">
        <f>IF(ISBLANK(E208),"",COUNTIF(E208:I208,"&gt;=0"))</f>
        <v>0</v>
      </c>
      <c r="K208" s="101">
        <f>IF(ISBLANK(E208),"",(IF(LEFT(E208,1)="-",1,0)+IF(LEFT(F208,1)="-",1,0)+IF(LEFT(G208,1)="-",1,0)+IF(LEFT(H208,1)="-",1,0)+IF(LEFT(I208,1)="-",1,0)))</f>
        <v>3</v>
      </c>
      <c r="L208" s="102">
        <f>IF(J208=3,1,"")</f>
      </c>
      <c r="M208" s="103">
        <f>IF(K208=3,1,"")</f>
        <v>1</v>
      </c>
    </row>
    <row r="209" spans="1:13" ht="12.75">
      <c r="A209" s="104" t="s">
        <v>312</v>
      </c>
      <c r="B209" s="84" t="str">
        <f>IF(B202&gt;"",B202,"")</f>
        <v>Matias Mäkinen</v>
      </c>
      <c r="C209" s="84" t="str">
        <f>IF(F201&gt;"",F201,"")</f>
        <v>Arttu Pihkala</v>
      </c>
      <c r="D209" s="105"/>
      <c r="E209" s="106">
        <v>8</v>
      </c>
      <c r="F209" s="107">
        <v>-3</v>
      </c>
      <c r="G209" s="106">
        <v>-3</v>
      </c>
      <c r="H209" s="106">
        <v>10</v>
      </c>
      <c r="I209" s="106">
        <v>-1</v>
      </c>
      <c r="J209" s="86">
        <f>IF(ISBLANK(E209),"",COUNTIF(E209:I209,"&gt;=0"))</f>
        <v>2</v>
      </c>
      <c r="K209" s="87">
        <f>IF(ISBLANK(E209),"",(IF(LEFT(E209,1)="-",1,0)+IF(LEFT(F209,1)="-",1,0)+IF(LEFT(G209,1)="-",1,0)+IF(LEFT(H209,1)="-",1,0)+IF(LEFT(I209,1)="-",1,0)))</f>
        <v>3</v>
      </c>
      <c r="L209" s="88">
        <f>IF(J209=3,1,"")</f>
      </c>
      <c r="M209" s="89">
        <f>IF(K209=3,1,"")</f>
        <v>1</v>
      </c>
    </row>
    <row r="210" spans="1:13" ht="12.75">
      <c r="A210" s="98" t="s">
        <v>313</v>
      </c>
      <c r="B210" s="91" t="str">
        <f>IF(B201&gt;"",B201,"")</f>
        <v>Victor Flemmich</v>
      </c>
      <c r="C210" s="91" t="str">
        <f>IF(F203&gt;"",F203,"")</f>
        <v>Mikhail Kantonistov</v>
      </c>
      <c r="D210" s="99"/>
      <c r="E210" s="92">
        <v>-3</v>
      </c>
      <c r="F210" s="100">
        <v>-6</v>
      </c>
      <c r="G210" s="92">
        <v>-5</v>
      </c>
      <c r="H210" s="92"/>
      <c r="I210" s="92"/>
      <c r="J210" s="94">
        <f>IF(ISBLANK(E210),"",COUNTIF(E210:I210,"&gt;=0"))</f>
        <v>0</v>
      </c>
      <c r="K210" s="95">
        <f>IF(ISBLANK(E210),"",(IF(LEFT(E210,1)="-",1,0)+IF(LEFT(F210,1)="-",1,0)+IF(LEFT(G210,1)="-",1,0)+IF(LEFT(H210,1)="-",1,0)+IF(LEFT(I210,1)="-",1,0)))</f>
        <v>3</v>
      </c>
      <c r="L210" s="96">
        <f>IF(J210=3,1,"")</f>
      </c>
      <c r="M210" s="97">
        <f>IF(K210=3,1,"")</f>
        <v>1</v>
      </c>
    </row>
    <row r="211" spans="1:13" ht="12.75">
      <c r="A211" s="108" t="s">
        <v>314</v>
      </c>
      <c r="B211" s="109" t="str">
        <f>IF(B203&gt;"",B203,"")</f>
        <v>Nicolas Mustonen</v>
      </c>
      <c r="C211" s="109" t="str">
        <f>IF(F202&gt;"",F202,"")</f>
        <v>Johan Nyberg</v>
      </c>
      <c r="D211" s="109"/>
      <c r="E211" s="110"/>
      <c r="F211" s="111"/>
      <c r="G211" s="110"/>
      <c r="H211" s="110"/>
      <c r="I211" s="110"/>
      <c r="J211" s="112">
        <f>IF(ISBLANK(E211),"",COUNTIF(E211:I211,"&gt;=0"))</f>
      </c>
      <c r="K211" s="113">
        <f>IF(ISBLANK(E211),"",(IF(LEFT(E211,1)="-",1,0)+IF(LEFT(F211,1)="-",1,0)+IF(LEFT(G211,1)="-",1,0)+IF(LEFT(H211,1)="-",1,0)+IF(LEFT(I211,1)="-",1,0)))</f>
      </c>
      <c r="L211" s="114">
        <f>IF(J211=3,1,"")</f>
      </c>
      <c r="M211" s="115">
        <f>IF(K211=3,1,"")</f>
      </c>
    </row>
    <row r="212" spans="1:13" ht="12.75">
      <c r="A212" s="116" t="s">
        <v>315</v>
      </c>
      <c r="B212" s="117" t="str">
        <f>IF(B202&gt;"",B202,"")</f>
        <v>Matias Mäkinen</v>
      </c>
      <c r="C212" s="117" t="str">
        <f>IF(F203&gt;"",F203,"")</f>
        <v>Mikhail Kantonistov</v>
      </c>
      <c r="D212" s="118"/>
      <c r="E212" s="119"/>
      <c r="F212" s="119"/>
      <c r="G212" s="119"/>
      <c r="H212" s="119"/>
      <c r="I212" s="119"/>
      <c r="J212" s="120">
        <f>IF(ISBLANK(E212),"",COUNTIF(E212:I212,"&gt;=0"))</f>
      </c>
      <c r="K212" s="121">
        <f>IF(ISBLANK(E212),"",(IF(LEFT(E212,1)="-",1,0)+IF(LEFT(F212,1)="-",1,0)+IF(LEFT(G212,1)="-",1,0)+IF(LEFT(H212,1)="-",1,0)+IF(LEFT(I212,1)="-",1,0)))</f>
      </c>
      <c r="L212" s="122">
        <f>IF(J212=3,1,"")</f>
      </c>
      <c r="M212" s="123">
        <f>IF(K212=3,1,"")</f>
      </c>
    </row>
    <row r="213" spans="1:13" ht="12.75">
      <c r="A213" s="90" t="s">
        <v>316</v>
      </c>
      <c r="B213" s="91" t="str">
        <f>IF(B203&gt;"",B203,"")</f>
        <v>Nicolas Mustonen</v>
      </c>
      <c r="C213" s="91" t="str">
        <f>IF(F201&gt;"",F201,"")</f>
        <v>Arttu Pihkala</v>
      </c>
      <c r="D213" s="124"/>
      <c r="E213" s="119"/>
      <c r="F213" s="93"/>
      <c r="G213" s="93"/>
      <c r="H213" s="93"/>
      <c r="I213" s="93"/>
      <c r="J213" s="94">
        <f>IF(ISBLANK(E213),"",COUNTIF(E213:I213,"&gt;=0"))</f>
      </c>
      <c r="K213" s="95">
        <f>IF(ISBLANK(E213),"",(IF(LEFT(E213,1)="-",1,0)+IF(LEFT(F213,1)="-",1,0)+IF(LEFT(G213,1)="-",1,0)+IF(LEFT(H213,1)="-",1,0)+IF(LEFT(I213,1)="-",1,0)))</f>
      </c>
      <c r="L213" s="96">
        <f>IF(J213=3,1,"")</f>
      </c>
      <c r="M213" s="97">
        <f>IF(K213=3,1,"")</f>
      </c>
    </row>
    <row r="214" spans="1:13" ht="12.75">
      <c r="A214" s="108" t="s">
        <v>317</v>
      </c>
      <c r="B214" s="109" t="str">
        <f>IF(B201&gt;"",B201,"")</f>
        <v>Victor Flemmich</v>
      </c>
      <c r="C214" s="109" t="str">
        <f>IF(F202&gt;"",F202,"")</f>
        <v>Johan Nyberg</v>
      </c>
      <c r="D214" s="125"/>
      <c r="E214" s="110"/>
      <c r="F214" s="110"/>
      <c r="G214" s="110"/>
      <c r="H214" s="110"/>
      <c r="I214" s="110"/>
      <c r="J214" s="112">
        <f>IF(ISBLANK(E214),"",COUNTIF(E214:I214,"&gt;=0"))</f>
      </c>
      <c r="K214" s="113">
        <f>IF(ISBLANK(E214),"",(IF(LEFT(E214,1)="-",1,0)+IF(LEFT(F214,1)="-",1,0)+IF(LEFT(G214,1)="-",1,0)+IF(LEFT(H214,1)="-",1,0)+IF(LEFT(I214,1)="-",1,0)))</f>
      </c>
      <c r="L214" s="114">
        <f>IF(J214=3,1,"")</f>
      </c>
      <c r="M214" s="115">
        <f>IF(K214=3,1,"")</f>
      </c>
    </row>
    <row r="215" spans="1:13" ht="12.75">
      <c r="A215" s="45"/>
      <c r="B215" s="45"/>
      <c r="C215" s="45"/>
      <c r="D215" s="45"/>
      <c r="E215" s="45"/>
      <c r="F215" s="45"/>
      <c r="G215" s="45"/>
      <c r="H215" s="126" t="s">
        <v>318</v>
      </c>
      <c r="I215" s="126"/>
      <c r="J215" s="127">
        <f>IF(ISBLANK(B201),"",SUM(J206:J214))</f>
        <v>2</v>
      </c>
      <c r="K215" s="127">
        <f>IF(ISBLANK(F201),"",SUM(K206:K214))</f>
        <v>15</v>
      </c>
      <c r="L215" s="128">
        <f>IF(ISBLANK(E206),"",SUM(L206:L214))</f>
        <v>0</v>
      </c>
      <c r="M215" s="129">
        <f>IF(ISBLANK(E206),"",SUM(M206:M214))</f>
        <v>5</v>
      </c>
    </row>
    <row r="216" spans="1:13" ht="12.75">
      <c r="A216" s="130" t="s">
        <v>319</v>
      </c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131"/>
    </row>
    <row r="217" spans="1:13" ht="12.75">
      <c r="A217" s="132" t="s">
        <v>320</v>
      </c>
      <c r="B217" s="132"/>
      <c r="C217" s="132" t="s">
        <v>321</v>
      </c>
      <c r="D217" s="44"/>
      <c r="E217" s="132"/>
      <c r="F217" s="132" t="s">
        <v>251</v>
      </c>
      <c r="G217" s="44"/>
      <c r="H217" s="132"/>
      <c r="I217" s="133" t="s">
        <v>322</v>
      </c>
      <c r="J217" s="48"/>
      <c r="K217" s="45"/>
      <c r="L217" s="45"/>
      <c r="M217" s="131"/>
    </row>
    <row r="218" spans="1:13" ht="12.75">
      <c r="A218" s="45"/>
      <c r="B218" s="45"/>
      <c r="C218" s="45"/>
      <c r="D218" s="45"/>
      <c r="E218" s="45"/>
      <c r="F218" s="45"/>
      <c r="G218" s="45"/>
      <c r="H218" s="45"/>
      <c r="I218" s="134" t="str">
        <f>IF(L215=5,B200,IF(M215=5,F200,""))</f>
        <v>PT Espoo</v>
      </c>
      <c r="J218" s="134"/>
      <c r="K218" s="134"/>
      <c r="L218" s="134"/>
      <c r="M218" s="134"/>
    </row>
    <row r="219" spans="1:13" ht="12.75">
      <c r="A219" s="135"/>
      <c r="B219" s="135"/>
      <c r="C219" s="135"/>
      <c r="D219" s="135"/>
      <c r="E219" s="135"/>
      <c r="F219" s="135"/>
      <c r="G219" s="135"/>
      <c r="H219" s="135"/>
      <c r="I219" s="136"/>
      <c r="J219" s="136"/>
      <c r="K219" s="136"/>
      <c r="L219" s="136"/>
      <c r="M219" s="137"/>
    </row>
    <row r="222" spans="1:13" ht="12.75">
      <c r="A222" s="38"/>
      <c r="B222" s="39"/>
      <c r="C222" s="40"/>
      <c r="D222" s="40"/>
      <c r="E222" s="41" t="s">
        <v>279</v>
      </c>
      <c r="F222" s="41"/>
      <c r="G222" s="42" t="s">
        <v>280</v>
      </c>
      <c r="H222" s="42"/>
      <c r="I222" s="42"/>
      <c r="J222" s="42"/>
      <c r="K222" s="42"/>
      <c r="L222" s="42"/>
      <c r="M222" s="42"/>
    </row>
    <row r="223" spans="1:13" ht="12.75">
      <c r="A223" s="43"/>
      <c r="B223" s="44" t="s">
        <v>281</v>
      </c>
      <c r="C223" s="45"/>
      <c r="D223" s="45"/>
      <c r="E223" s="46" t="s">
        <v>282</v>
      </c>
      <c r="F223" s="46"/>
      <c r="G223" s="47" t="s">
        <v>283</v>
      </c>
      <c r="H223" s="47"/>
      <c r="I223" s="47"/>
      <c r="J223" s="47"/>
      <c r="K223" s="47"/>
      <c r="L223" s="47"/>
      <c r="M223" s="47"/>
    </row>
    <row r="224" spans="1:13" ht="12.75">
      <c r="A224" s="48"/>
      <c r="B224" s="43" t="s">
        <v>284</v>
      </c>
      <c r="C224" s="45"/>
      <c r="D224" s="45"/>
      <c r="E224" s="49" t="s">
        <v>285</v>
      </c>
      <c r="F224" s="49"/>
      <c r="G224" s="50" t="s">
        <v>286</v>
      </c>
      <c r="H224" s="50"/>
      <c r="I224" s="50"/>
      <c r="J224" s="50"/>
      <c r="K224" s="50"/>
      <c r="L224" s="50"/>
      <c r="M224" s="50"/>
    </row>
    <row r="225" spans="1:13" ht="12.75">
      <c r="A225" s="51"/>
      <c r="B225" s="52" t="s">
        <v>287</v>
      </c>
      <c r="C225" s="48"/>
      <c r="D225" s="45"/>
      <c r="E225" s="53" t="s">
        <v>288</v>
      </c>
      <c r="F225" s="53"/>
      <c r="G225" s="54"/>
      <c r="H225" s="54"/>
      <c r="I225" s="54"/>
      <c r="J225" s="55" t="s">
        <v>289</v>
      </c>
      <c r="K225" s="56">
        <v>0.5</v>
      </c>
      <c r="L225" s="56"/>
      <c r="M225" s="56"/>
    </row>
    <row r="226" spans="1:13" ht="12.75">
      <c r="A226" s="57" t="s">
        <v>290</v>
      </c>
      <c r="C226" s="45"/>
      <c r="D226" s="45"/>
      <c r="E226" s="57" t="s">
        <v>290</v>
      </c>
      <c r="H226" s="58"/>
      <c r="I226" s="59"/>
      <c r="J226" s="60"/>
      <c r="K226" s="60"/>
      <c r="L226" s="60"/>
      <c r="M226" s="61"/>
    </row>
    <row r="227" spans="1:13" ht="12.75">
      <c r="A227" s="62" t="s">
        <v>291</v>
      </c>
      <c r="B227" s="63" t="s">
        <v>20</v>
      </c>
      <c r="C227" s="63"/>
      <c r="D227" s="64"/>
      <c r="E227" s="62" t="s">
        <v>292</v>
      </c>
      <c r="F227" s="65" t="s">
        <v>38</v>
      </c>
      <c r="G227" s="65"/>
      <c r="H227" s="65"/>
      <c r="I227" s="65"/>
      <c r="J227" s="65"/>
      <c r="K227" s="65"/>
      <c r="L227" s="65"/>
      <c r="M227" s="65"/>
    </row>
    <row r="228" spans="1:13" ht="12.75">
      <c r="A228" s="66" t="s">
        <v>293</v>
      </c>
      <c r="B228" s="67" t="s">
        <v>156</v>
      </c>
      <c r="C228" s="67"/>
      <c r="D228" s="68"/>
      <c r="E228" s="69" t="s">
        <v>294</v>
      </c>
      <c r="F228" s="70" t="s">
        <v>299</v>
      </c>
      <c r="G228" s="70"/>
      <c r="H228" s="70"/>
      <c r="I228" s="70"/>
      <c r="J228" s="70"/>
      <c r="K228" s="70"/>
      <c r="L228" s="70"/>
      <c r="M228" s="70"/>
    </row>
    <row r="229" spans="1:13" ht="12.75">
      <c r="A229" s="71" t="s">
        <v>55</v>
      </c>
      <c r="B229" s="72" t="s">
        <v>157</v>
      </c>
      <c r="C229" s="72"/>
      <c r="D229" s="68"/>
      <c r="E229" s="73" t="s">
        <v>296</v>
      </c>
      <c r="F229" s="74" t="s">
        <v>297</v>
      </c>
      <c r="G229" s="74"/>
      <c r="H229" s="74"/>
      <c r="I229" s="74"/>
      <c r="J229" s="74"/>
      <c r="K229" s="74"/>
      <c r="L229" s="74"/>
      <c r="M229" s="74"/>
    </row>
    <row r="230" spans="1:13" ht="12.75">
      <c r="A230" s="71" t="s">
        <v>58</v>
      </c>
      <c r="B230" s="72" t="s">
        <v>154</v>
      </c>
      <c r="C230" s="72"/>
      <c r="D230" s="68"/>
      <c r="E230" s="75" t="s">
        <v>298</v>
      </c>
      <c r="F230" s="74" t="s">
        <v>327</v>
      </c>
      <c r="G230" s="74"/>
      <c r="H230" s="74"/>
      <c r="I230" s="74"/>
      <c r="J230" s="74"/>
      <c r="K230" s="74"/>
      <c r="L230" s="74"/>
      <c r="M230" s="74"/>
    </row>
    <row r="231" spans="1:13" ht="12.75">
      <c r="A231" s="45"/>
      <c r="B231" s="45"/>
      <c r="C231" s="45"/>
      <c r="D231" s="45"/>
      <c r="E231" s="57" t="s">
        <v>300</v>
      </c>
      <c r="F231" s="76"/>
      <c r="G231" s="76"/>
      <c r="H231" s="76"/>
      <c r="I231" s="45"/>
      <c r="J231" s="45"/>
      <c r="K231" s="45"/>
      <c r="L231" s="77"/>
      <c r="M231" s="78"/>
    </row>
    <row r="232" spans="1:13" ht="12.75">
      <c r="A232" s="79" t="s">
        <v>301</v>
      </c>
      <c r="B232" s="45"/>
      <c r="C232" s="45"/>
      <c r="D232" s="45"/>
      <c r="E232" s="80" t="s">
        <v>302</v>
      </c>
      <c r="F232" s="80" t="s">
        <v>303</v>
      </c>
      <c r="G232" s="80" t="s">
        <v>304</v>
      </c>
      <c r="H232" s="80" t="s">
        <v>305</v>
      </c>
      <c r="I232" s="80" t="s">
        <v>306</v>
      </c>
      <c r="J232" s="81" t="s">
        <v>242</v>
      </c>
      <c r="K232" s="81"/>
      <c r="L232" s="80" t="s">
        <v>307</v>
      </c>
      <c r="M232" s="82" t="s">
        <v>308</v>
      </c>
    </row>
    <row r="233" spans="1:13" ht="12.75">
      <c r="A233" s="83" t="s">
        <v>309</v>
      </c>
      <c r="B233" s="84" t="str">
        <f>IF(B228&gt;"",B228,"")</f>
        <v>Danila Filyushkin</v>
      </c>
      <c r="C233" s="84" t="str">
        <f>IF(F228&gt;"",F228,"")</f>
        <v>Erik Holmberg</v>
      </c>
      <c r="D233" s="84"/>
      <c r="E233" s="85">
        <v>-10</v>
      </c>
      <c r="F233" s="85">
        <v>-3</v>
      </c>
      <c r="G233" s="85">
        <v>-3</v>
      </c>
      <c r="H233" s="85"/>
      <c r="I233" s="85"/>
      <c r="J233" s="86">
        <f>IF(ISBLANK(E233),"",COUNTIF(E233:I233,"&gt;=0"))</f>
        <v>0</v>
      </c>
      <c r="K233" s="87">
        <f>IF(ISBLANK(E233),"",(IF(LEFT(E233,1)="-",1,0)+IF(LEFT(F233,1)="-",1,0)+IF(LEFT(G233,1)="-",1,0)+IF(LEFT(H233,1)="-",1,0)+IF(LEFT(I233,1)="-",1,0)))</f>
        <v>3</v>
      </c>
      <c r="L233" s="88">
        <f>IF(J233=3,1,"")</f>
      </c>
      <c r="M233" s="89">
        <f>IF(K233=3,1,"")</f>
        <v>1</v>
      </c>
    </row>
    <row r="234" spans="1:13" ht="12.75">
      <c r="A234" s="90" t="s">
        <v>310</v>
      </c>
      <c r="B234" s="91" t="str">
        <f>IF(B229&gt;"",B229,"")</f>
        <v>Stepan Larkin</v>
      </c>
      <c r="C234" s="91" t="str">
        <f>IF(F229&gt;"",F229,"")</f>
        <v>Rolands Janssons</v>
      </c>
      <c r="D234" s="91"/>
      <c r="E234" s="92">
        <v>-1</v>
      </c>
      <c r="F234" s="93">
        <v>-5</v>
      </c>
      <c r="G234" s="93">
        <v>-3</v>
      </c>
      <c r="H234" s="93"/>
      <c r="I234" s="93"/>
      <c r="J234" s="94">
        <f>IF(ISBLANK(E234),"",COUNTIF(E234:I234,"&gt;=0"))</f>
        <v>0</v>
      </c>
      <c r="K234" s="95">
        <f>IF(ISBLANK(E234),"",(IF(LEFT(E234,1)="-",1,0)+IF(LEFT(F234,1)="-",1,0)+IF(LEFT(G234,1)="-",1,0)+IF(LEFT(H234,1)="-",1,0)+IF(LEFT(I234,1)="-",1,0)))</f>
        <v>3</v>
      </c>
      <c r="L234" s="96">
        <f>IF(J234=3,1,"")</f>
      </c>
      <c r="M234" s="97">
        <f>IF(K234=3,1,"")</f>
        <v>1</v>
      </c>
    </row>
    <row r="235" spans="1:13" ht="12.75">
      <c r="A235" s="98" t="s">
        <v>311</v>
      </c>
      <c r="B235" s="99" t="str">
        <f>IF(B230&gt;"",B230,"")</f>
        <v>Iakov Trifonov</v>
      </c>
      <c r="C235" s="99" t="str">
        <f>IF(F230&gt;"",F230,"")</f>
        <v>Otto Pönninen</v>
      </c>
      <c r="D235" s="99"/>
      <c r="E235" s="92">
        <v>-7</v>
      </c>
      <c r="F235" s="100">
        <v>-5</v>
      </c>
      <c r="G235" s="92">
        <v>-1</v>
      </c>
      <c r="H235" s="92"/>
      <c r="I235" s="92"/>
      <c r="J235" s="94">
        <f>IF(ISBLANK(E235),"",COUNTIF(E235:I235,"&gt;=0"))</f>
        <v>0</v>
      </c>
      <c r="K235" s="101">
        <f>IF(ISBLANK(E235),"",(IF(LEFT(E235,1)="-",1,0)+IF(LEFT(F235,1)="-",1,0)+IF(LEFT(G235,1)="-",1,0)+IF(LEFT(H235,1)="-",1,0)+IF(LEFT(I235,1)="-",1,0)))</f>
        <v>3</v>
      </c>
      <c r="L235" s="102">
        <f>IF(J235=3,1,"")</f>
      </c>
      <c r="M235" s="103">
        <f>IF(K235=3,1,"")</f>
        <v>1</v>
      </c>
    </row>
    <row r="236" spans="1:13" ht="12.75">
      <c r="A236" s="104" t="s">
        <v>312</v>
      </c>
      <c r="B236" s="84" t="str">
        <f>IF(B229&gt;"",B229,"")</f>
        <v>Stepan Larkin</v>
      </c>
      <c r="C236" s="84" t="str">
        <f>IF(F228&gt;"",F228,"")</f>
        <v>Erik Holmberg</v>
      </c>
      <c r="D236" s="105"/>
      <c r="E236" s="106">
        <v>-6</v>
      </c>
      <c r="F236" s="107">
        <v>-10</v>
      </c>
      <c r="G236" s="106">
        <v>6</v>
      </c>
      <c r="H236" s="106">
        <v>-5</v>
      </c>
      <c r="I236" s="106"/>
      <c r="J236" s="86">
        <f>IF(ISBLANK(E236),"",COUNTIF(E236:I236,"&gt;=0"))</f>
        <v>1</v>
      </c>
      <c r="K236" s="87">
        <f>IF(ISBLANK(E236),"",(IF(LEFT(E236,1)="-",1,0)+IF(LEFT(F236,1)="-",1,0)+IF(LEFT(G236,1)="-",1,0)+IF(LEFT(H236,1)="-",1,0)+IF(LEFT(I236,1)="-",1,0)))</f>
        <v>3</v>
      </c>
      <c r="L236" s="88">
        <f>IF(J236=3,1,"")</f>
      </c>
      <c r="M236" s="89">
        <f>IF(K236=3,1,"")</f>
        <v>1</v>
      </c>
    </row>
    <row r="237" spans="1:13" ht="12.75">
      <c r="A237" s="98" t="s">
        <v>313</v>
      </c>
      <c r="B237" s="91" t="str">
        <f>IF(B228&gt;"",B228,"")</f>
        <v>Danila Filyushkin</v>
      </c>
      <c r="C237" s="91" t="str">
        <f>IF(F230&gt;"",F230,"")</f>
        <v>Otto Pönninen</v>
      </c>
      <c r="D237" s="99"/>
      <c r="E237" s="92">
        <v>1</v>
      </c>
      <c r="F237" s="100">
        <v>8</v>
      </c>
      <c r="G237" s="92">
        <v>8</v>
      </c>
      <c r="H237" s="92"/>
      <c r="I237" s="92"/>
      <c r="J237" s="94">
        <f>IF(ISBLANK(E237),"",COUNTIF(E237:I237,"&gt;=0"))</f>
        <v>3</v>
      </c>
      <c r="K237" s="95">
        <f>IF(ISBLANK(E237),"",(IF(LEFT(E237,1)="-",1,0)+IF(LEFT(F237,1)="-",1,0)+IF(LEFT(G237,1)="-",1,0)+IF(LEFT(H237,1)="-",1,0)+IF(LEFT(I237,1)="-",1,0)))</f>
        <v>0</v>
      </c>
      <c r="L237" s="96">
        <f>IF(J237=3,1,"")</f>
        <v>1</v>
      </c>
      <c r="M237" s="97">
        <f>IF(K237=3,1,"")</f>
      </c>
    </row>
    <row r="238" spans="1:13" ht="12.75">
      <c r="A238" s="108" t="s">
        <v>314</v>
      </c>
      <c r="B238" s="109" t="str">
        <f>IF(B230&gt;"",B230,"")</f>
        <v>Iakov Trifonov</v>
      </c>
      <c r="C238" s="109" t="str">
        <f>IF(F229&gt;"",F229,"")</f>
        <v>Rolands Janssons</v>
      </c>
      <c r="D238" s="109"/>
      <c r="E238" s="110">
        <v>-3</v>
      </c>
      <c r="F238" s="111">
        <v>-1</v>
      </c>
      <c r="G238" s="110">
        <v>-3</v>
      </c>
      <c r="H238" s="110"/>
      <c r="I238" s="110"/>
      <c r="J238" s="112">
        <f>IF(ISBLANK(E238),"",COUNTIF(E238:I238,"&gt;=0"))</f>
        <v>0</v>
      </c>
      <c r="K238" s="113">
        <f>IF(ISBLANK(E238),"",(IF(LEFT(E238,1)="-",1,0)+IF(LEFT(F238,1)="-",1,0)+IF(LEFT(G238,1)="-",1,0)+IF(LEFT(H238,1)="-",1,0)+IF(LEFT(I238,1)="-",1,0)))</f>
        <v>3</v>
      </c>
      <c r="L238" s="114">
        <f>IF(J238=3,1,"")</f>
      </c>
      <c r="M238" s="115">
        <f>IF(K238=3,1,"")</f>
        <v>1</v>
      </c>
    </row>
    <row r="239" spans="1:13" ht="12.75">
      <c r="A239" s="116" t="s">
        <v>315</v>
      </c>
      <c r="B239" s="117" t="str">
        <f>IF(B229&gt;"",B229,"")</f>
        <v>Stepan Larkin</v>
      </c>
      <c r="C239" s="117" t="str">
        <f>IF(F230&gt;"",F230,"")</f>
        <v>Otto Pönninen</v>
      </c>
      <c r="D239" s="118"/>
      <c r="E239" s="119"/>
      <c r="F239" s="119"/>
      <c r="G239" s="119"/>
      <c r="H239" s="119"/>
      <c r="I239" s="119"/>
      <c r="J239" s="120">
        <f>IF(ISBLANK(E239),"",COUNTIF(E239:I239,"&gt;=0"))</f>
      </c>
      <c r="K239" s="121">
        <f>IF(ISBLANK(E239),"",(IF(LEFT(E239,1)="-",1,0)+IF(LEFT(F239,1)="-",1,0)+IF(LEFT(G239,1)="-",1,0)+IF(LEFT(H239,1)="-",1,0)+IF(LEFT(I239,1)="-",1,0)))</f>
      </c>
      <c r="L239" s="122">
        <f>IF(J239=3,1,"")</f>
      </c>
      <c r="M239" s="123">
        <f>IF(K239=3,1,"")</f>
      </c>
    </row>
    <row r="240" spans="1:13" ht="12.75">
      <c r="A240" s="90" t="s">
        <v>316</v>
      </c>
      <c r="B240" s="91" t="str">
        <f>IF(B230&gt;"",B230,"")</f>
        <v>Iakov Trifonov</v>
      </c>
      <c r="C240" s="91" t="str">
        <f>IF(F228&gt;"",F228,"")</f>
        <v>Erik Holmberg</v>
      </c>
      <c r="D240" s="124"/>
      <c r="E240" s="119"/>
      <c r="F240" s="93"/>
      <c r="G240" s="93"/>
      <c r="H240" s="93"/>
      <c r="I240" s="93"/>
      <c r="J240" s="94">
        <f>IF(ISBLANK(E240),"",COUNTIF(E240:I240,"&gt;=0"))</f>
      </c>
      <c r="K240" s="95">
        <f>IF(ISBLANK(E240),"",(IF(LEFT(E240,1)="-",1,0)+IF(LEFT(F240,1)="-",1,0)+IF(LEFT(G240,1)="-",1,0)+IF(LEFT(H240,1)="-",1,0)+IF(LEFT(I240,1)="-",1,0)))</f>
      </c>
      <c r="L240" s="96">
        <f>IF(J240=3,1,"")</f>
      </c>
      <c r="M240" s="97">
        <f>IF(K240=3,1,"")</f>
      </c>
    </row>
    <row r="241" spans="1:13" ht="12.75">
      <c r="A241" s="108" t="s">
        <v>317</v>
      </c>
      <c r="B241" s="109" t="str">
        <f>IF(B228&gt;"",B228,"")</f>
        <v>Danila Filyushkin</v>
      </c>
      <c r="C241" s="109" t="str">
        <f>IF(F229&gt;"",F229,"")</f>
        <v>Rolands Janssons</v>
      </c>
      <c r="D241" s="125"/>
      <c r="E241" s="110"/>
      <c r="F241" s="110"/>
      <c r="G241" s="110"/>
      <c r="H241" s="110"/>
      <c r="I241" s="110"/>
      <c r="J241" s="112">
        <f>IF(ISBLANK(E241),"",COUNTIF(E241:I241,"&gt;=0"))</f>
      </c>
      <c r="K241" s="113">
        <f>IF(ISBLANK(E241),"",(IF(LEFT(E241,1)="-",1,0)+IF(LEFT(F241,1)="-",1,0)+IF(LEFT(G241,1)="-",1,0)+IF(LEFT(H241,1)="-",1,0)+IF(LEFT(I241,1)="-",1,0)))</f>
      </c>
      <c r="L241" s="114">
        <f>IF(J241=3,1,"")</f>
      </c>
      <c r="M241" s="115">
        <f>IF(K241=3,1,"")</f>
      </c>
    </row>
    <row r="242" spans="1:13" ht="12.75">
      <c r="A242" s="45"/>
      <c r="B242" s="45"/>
      <c r="C242" s="45"/>
      <c r="D242" s="45"/>
      <c r="E242" s="45"/>
      <c r="F242" s="45"/>
      <c r="G242" s="45"/>
      <c r="H242" s="126" t="s">
        <v>318</v>
      </c>
      <c r="I242" s="126"/>
      <c r="J242" s="127">
        <f>IF(ISBLANK(B228),"",SUM(J233:J241))</f>
        <v>4</v>
      </c>
      <c r="K242" s="127">
        <f>IF(ISBLANK(F228),"",SUM(K233:K241))</f>
        <v>15</v>
      </c>
      <c r="L242" s="128">
        <f>IF(ISBLANK(E233),"",SUM(L233:L241))</f>
        <v>1</v>
      </c>
      <c r="M242" s="129">
        <f>IF(ISBLANK(E233),"",SUM(M233:M241))</f>
        <v>5</v>
      </c>
    </row>
    <row r="243" spans="1:13" ht="12.75">
      <c r="A243" s="130" t="s">
        <v>319</v>
      </c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131"/>
    </row>
    <row r="244" spans="1:13" ht="12.75">
      <c r="A244" s="132" t="s">
        <v>320</v>
      </c>
      <c r="B244" s="132"/>
      <c r="C244" s="132" t="s">
        <v>321</v>
      </c>
      <c r="D244" s="44"/>
      <c r="E244" s="132"/>
      <c r="F244" s="132" t="s">
        <v>251</v>
      </c>
      <c r="G244" s="44"/>
      <c r="H244" s="132"/>
      <c r="I244" s="133" t="s">
        <v>322</v>
      </c>
      <c r="J244" s="48"/>
      <c r="K244" s="45"/>
      <c r="L244" s="45"/>
      <c r="M244" s="131"/>
    </row>
    <row r="245" spans="1:13" ht="12.75">
      <c r="A245" s="45"/>
      <c r="B245" s="45"/>
      <c r="C245" s="45"/>
      <c r="D245" s="45"/>
      <c r="E245" s="45"/>
      <c r="F245" s="45"/>
      <c r="G245" s="45"/>
      <c r="H245" s="45"/>
      <c r="I245" s="134" t="str">
        <f>IF(L242=5,B227,IF(M242=5,F227,""))</f>
        <v>MBF 2</v>
      </c>
      <c r="J245" s="134"/>
      <c r="K245" s="134"/>
      <c r="L245" s="134"/>
      <c r="M245" s="134"/>
    </row>
    <row r="246" spans="1:13" ht="12.75">
      <c r="A246" s="135"/>
      <c r="B246" s="135"/>
      <c r="C246" s="135"/>
      <c r="D246" s="135"/>
      <c r="E246" s="135"/>
      <c r="F246" s="135"/>
      <c r="G246" s="135"/>
      <c r="H246" s="135"/>
      <c r="I246" s="136"/>
      <c r="J246" s="136"/>
      <c r="K246" s="136"/>
      <c r="L246" s="136"/>
      <c r="M246" s="137"/>
    </row>
    <row r="257" spans="1:13" ht="12.75">
      <c r="A257" s="38"/>
      <c r="B257" s="39"/>
      <c r="C257" s="40"/>
      <c r="D257" s="40"/>
      <c r="E257" s="41" t="s">
        <v>279</v>
      </c>
      <c r="F257" s="41"/>
      <c r="G257" s="42" t="s">
        <v>280</v>
      </c>
      <c r="H257" s="42"/>
      <c r="I257" s="42"/>
      <c r="J257" s="42"/>
      <c r="K257" s="42"/>
      <c r="L257" s="42"/>
      <c r="M257" s="42"/>
    </row>
    <row r="258" spans="1:13" ht="12.75">
      <c r="A258" s="43"/>
      <c r="B258" s="44" t="s">
        <v>281</v>
      </c>
      <c r="C258" s="45"/>
      <c r="D258" s="45"/>
      <c r="E258" s="46" t="s">
        <v>282</v>
      </c>
      <c r="F258" s="46"/>
      <c r="G258" s="47" t="s">
        <v>283</v>
      </c>
      <c r="H258" s="47"/>
      <c r="I258" s="47"/>
      <c r="J258" s="47"/>
      <c r="K258" s="47"/>
      <c r="L258" s="47"/>
      <c r="M258" s="47"/>
    </row>
    <row r="259" spans="1:13" ht="12.75">
      <c r="A259" s="48"/>
      <c r="B259" s="43" t="s">
        <v>284</v>
      </c>
      <c r="C259" s="45"/>
      <c r="D259" s="45"/>
      <c r="E259" s="49" t="s">
        <v>285</v>
      </c>
      <c r="F259" s="49"/>
      <c r="G259" s="50" t="s">
        <v>286</v>
      </c>
      <c r="H259" s="50"/>
      <c r="I259" s="50"/>
      <c r="J259" s="50"/>
      <c r="K259" s="50"/>
      <c r="L259" s="50"/>
      <c r="M259" s="50"/>
    </row>
    <row r="260" spans="1:13" ht="12.75">
      <c r="A260" s="51"/>
      <c r="B260" s="52" t="s">
        <v>287</v>
      </c>
      <c r="C260" s="48"/>
      <c r="D260" s="45"/>
      <c r="E260" s="53" t="s">
        <v>288</v>
      </c>
      <c r="F260" s="53"/>
      <c r="G260" s="54"/>
      <c r="H260" s="54"/>
      <c r="I260" s="54"/>
      <c r="J260" s="55" t="s">
        <v>289</v>
      </c>
      <c r="K260" s="56">
        <v>0.5</v>
      </c>
      <c r="L260" s="56"/>
      <c r="M260" s="56"/>
    </row>
    <row r="261" spans="1:13" ht="12.75">
      <c r="A261" s="57" t="s">
        <v>290</v>
      </c>
      <c r="C261" s="45"/>
      <c r="D261" s="45"/>
      <c r="E261" s="57" t="s">
        <v>290</v>
      </c>
      <c r="H261" s="58"/>
      <c r="I261" s="59"/>
      <c r="J261" s="60"/>
      <c r="K261" s="60"/>
      <c r="L261" s="60"/>
      <c r="M261" s="61"/>
    </row>
    <row r="262" spans="1:13" ht="12.75">
      <c r="A262" s="62" t="s">
        <v>291</v>
      </c>
      <c r="B262" s="63" t="s">
        <v>51</v>
      </c>
      <c r="C262" s="63"/>
      <c r="D262" s="64"/>
      <c r="E262" s="62" t="s">
        <v>292</v>
      </c>
      <c r="F262" s="65" t="s">
        <v>264</v>
      </c>
      <c r="G262" s="65"/>
      <c r="H262" s="65"/>
      <c r="I262" s="65"/>
      <c r="J262" s="65"/>
      <c r="K262" s="65"/>
      <c r="L262" s="65"/>
      <c r="M262" s="65"/>
    </row>
    <row r="263" spans="1:13" ht="12.75">
      <c r="A263" s="66" t="s">
        <v>293</v>
      </c>
      <c r="B263" s="67" t="s">
        <v>161</v>
      </c>
      <c r="C263" s="67"/>
      <c r="D263" s="68"/>
      <c r="E263" s="69" t="s">
        <v>294</v>
      </c>
      <c r="F263" s="70" t="s">
        <v>163</v>
      </c>
      <c r="G263" s="70"/>
      <c r="H263" s="70"/>
      <c r="I263" s="70"/>
      <c r="J263" s="70"/>
      <c r="K263" s="70"/>
      <c r="L263" s="70"/>
      <c r="M263" s="70"/>
    </row>
    <row r="264" spans="1:13" ht="12.75">
      <c r="A264" s="71" t="s">
        <v>55</v>
      </c>
      <c r="B264" s="72" t="s">
        <v>175</v>
      </c>
      <c r="C264" s="72"/>
      <c r="D264" s="68"/>
      <c r="E264" s="73" t="s">
        <v>296</v>
      </c>
      <c r="F264" s="74" t="s">
        <v>158</v>
      </c>
      <c r="G264" s="74"/>
      <c r="H264" s="74"/>
      <c r="I264" s="74"/>
      <c r="J264" s="74"/>
      <c r="K264" s="74"/>
      <c r="L264" s="74"/>
      <c r="M264" s="74"/>
    </row>
    <row r="265" spans="1:13" ht="12.75">
      <c r="A265" s="71" t="s">
        <v>58</v>
      </c>
      <c r="B265" s="72" t="s">
        <v>170</v>
      </c>
      <c r="C265" s="72"/>
      <c r="D265" s="68"/>
      <c r="E265" s="75" t="s">
        <v>298</v>
      </c>
      <c r="F265" s="74" t="s">
        <v>323</v>
      </c>
      <c r="G265" s="74"/>
      <c r="H265" s="74"/>
      <c r="I265" s="74"/>
      <c r="J265" s="74"/>
      <c r="K265" s="74"/>
      <c r="L265" s="74"/>
      <c r="M265" s="74"/>
    </row>
    <row r="266" spans="1:13" ht="12.75">
      <c r="A266" s="45"/>
      <c r="B266" s="45"/>
      <c r="C266" s="45"/>
      <c r="D266" s="45"/>
      <c r="E266" s="57" t="s">
        <v>300</v>
      </c>
      <c r="F266" s="76"/>
      <c r="G266" s="76"/>
      <c r="H266" s="76"/>
      <c r="I266" s="45"/>
      <c r="J266" s="45"/>
      <c r="K266" s="45"/>
      <c r="L266" s="77"/>
      <c r="M266" s="78"/>
    </row>
    <row r="267" spans="1:13" ht="12.75">
      <c r="A267" s="79" t="s">
        <v>301</v>
      </c>
      <c r="B267" s="45"/>
      <c r="C267" s="45"/>
      <c r="D267" s="45"/>
      <c r="E267" s="80" t="s">
        <v>302</v>
      </c>
      <c r="F267" s="80" t="s">
        <v>303</v>
      </c>
      <c r="G267" s="80" t="s">
        <v>304</v>
      </c>
      <c r="H267" s="80" t="s">
        <v>305</v>
      </c>
      <c r="I267" s="80" t="s">
        <v>306</v>
      </c>
      <c r="J267" s="81" t="s">
        <v>242</v>
      </c>
      <c r="K267" s="81"/>
      <c r="L267" s="80" t="s">
        <v>307</v>
      </c>
      <c r="M267" s="82" t="s">
        <v>308</v>
      </c>
    </row>
    <row r="268" spans="1:13" ht="12.75">
      <c r="A268" s="83" t="s">
        <v>309</v>
      </c>
      <c r="B268" s="84" t="str">
        <f>IF(B263&gt;"",B263,"")</f>
        <v>Victor Flemmich</v>
      </c>
      <c r="C268" s="84" t="str">
        <f>IF(F263&gt;"",F263,"")</f>
        <v>Ossi Kyläkallio</v>
      </c>
      <c r="D268" s="84"/>
      <c r="E268" s="85">
        <v>-6</v>
      </c>
      <c r="F268" s="85">
        <v>-9</v>
      </c>
      <c r="G268" s="85">
        <v>-11</v>
      </c>
      <c r="H268" s="85"/>
      <c r="I268" s="85"/>
      <c r="J268" s="86">
        <f>IF(ISBLANK(E268),"",COUNTIF(E268:I268,"&gt;=0"))</f>
        <v>0</v>
      </c>
      <c r="K268" s="87">
        <f>IF(ISBLANK(E268),"",(IF(LEFT(E268,1)="-",1,0)+IF(LEFT(F268,1)="-",1,0)+IF(LEFT(G268,1)="-",1,0)+IF(LEFT(H268,1)="-",1,0)+IF(LEFT(I268,1)="-",1,0)))</f>
        <v>3</v>
      </c>
      <c r="L268" s="88">
        <f>IF(J268=3,1,"")</f>
      </c>
      <c r="M268" s="89">
        <f>IF(K268=3,1,"")</f>
        <v>1</v>
      </c>
    </row>
    <row r="269" spans="1:13" ht="12.75">
      <c r="A269" s="90" t="s">
        <v>310</v>
      </c>
      <c r="B269" s="91" t="str">
        <f>IF(B264&gt;"",B264,"")</f>
        <v>Matias Mäkinen</v>
      </c>
      <c r="C269" s="91" t="str">
        <f>IF(F264&gt;"",F264,"")</f>
        <v>Henri Karkamo</v>
      </c>
      <c r="D269" s="91"/>
      <c r="E269" s="92">
        <v>1</v>
      </c>
      <c r="F269" s="93">
        <v>2</v>
      </c>
      <c r="G269" s="93">
        <v>1</v>
      </c>
      <c r="H269" s="93"/>
      <c r="I269" s="93"/>
      <c r="J269" s="94">
        <f>IF(ISBLANK(E269),"",COUNTIF(E269:I269,"&gt;=0"))</f>
        <v>3</v>
      </c>
      <c r="K269" s="95">
        <f>IF(ISBLANK(E269),"",(IF(LEFT(E269,1)="-",1,0)+IF(LEFT(F269,1)="-",1,0)+IF(LEFT(G269,1)="-",1,0)+IF(LEFT(H269,1)="-",1,0)+IF(LEFT(I269,1)="-",1,0)))</f>
        <v>0</v>
      </c>
      <c r="L269" s="96">
        <f>IF(J269=3,1,"")</f>
        <v>1</v>
      </c>
      <c r="M269" s="97">
        <f>IF(K269=3,1,"")</f>
      </c>
    </row>
    <row r="270" spans="1:13" ht="12.75">
      <c r="A270" s="98" t="s">
        <v>311</v>
      </c>
      <c r="B270" s="99" t="str">
        <f>IF(B265&gt;"",B265,"")</f>
        <v>Nicolas Mustonen</v>
      </c>
      <c r="C270" s="99" t="str">
        <f>IF(F265&gt;"",F265,"")</f>
        <v>Kai Hartzell</v>
      </c>
      <c r="D270" s="99"/>
      <c r="E270" s="92">
        <v>-6</v>
      </c>
      <c r="F270" s="100">
        <v>-6</v>
      </c>
      <c r="G270" s="92">
        <v>-7</v>
      </c>
      <c r="H270" s="92"/>
      <c r="I270" s="92"/>
      <c r="J270" s="94">
        <f>IF(ISBLANK(E270),"",COUNTIF(E270:I270,"&gt;=0"))</f>
        <v>0</v>
      </c>
      <c r="K270" s="101">
        <f>IF(ISBLANK(E270),"",(IF(LEFT(E270,1)="-",1,0)+IF(LEFT(F270,1)="-",1,0)+IF(LEFT(G270,1)="-",1,0)+IF(LEFT(H270,1)="-",1,0)+IF(LEFT(I270,1)="-",1,0)))</f>
        <v>3</v>
      </c>
      <c r="L270" s="102">
        <f>IF(J270=3,1,"")</f>
      </c>
      <c r="M270" s="103">
        <f>IF(K270=3,1,"")</f>
        <v>1</v>
      </c>
    </row>
    <row r="271" spans="1:13" ht="12.75">
      <c r="A271" s="104" t="s">
        <v>312</v>
      </c>
      <c r="B271" s="84" t="str">
        <f>IF(B264&gt;"",B264,"")</f>
        <v>Matias Mäkinen</v>
      </c>
      <c r="C271" s="84" t="str">
        <f>IF(F263&gt;"",F263,"")</f>
        <v>Ossi Kyläkallio</v>
      </c>
      <c r="D271" s="105"/>
      <c r="E271" s="106">
        <v>7</v>
      </c>
      <c r="F271" s="107">
        <v>3</v>
      </c>
      <c r="G271" s="106">
        <v>2</v>
      </c>
      <c r="H271" s="106"/>
      <c r="I271" s="106"/>
      <c r="J271" s="86">
        <f>IF(ISBLANK(E271),"",COUNTIF(E271:I271,"&gt;=0"))</f>
        <v>3</v>
      </c>
      <c r="K271" s="87">
        <f>IF(ISBLANK(E271),"",(IF(LEFT(E271,1)="-",1,0)+IF(LEFT(F271,1)="-",1,0)+IF(LEFT(G271,1)="-",1,0)+IF(LEFT(H271,1)="-",1,0)+IF(LEFT(I271,1)="-",1,0)))</f>
        <v>0</v>
      </c>
      <c r="L271" s="88">
        <f>IF(J271=3,1,"")</f>
        <v>1</v>
      </c>
      <c r="M271" s="89">
        <f>IF(K271=3,1,"")</f>
      </c>
    </row>
    <row r="272" spans="1:13" ht="12.75">
      <c r="A272" s="98" t="s">
        <v>313</v>
      </c>
      <c r="B272" s="91" t="str">
        <f>IF(B263&gt;"",B263,"")</f>
        <v>Victor Flemmich</v>
      </c>
      <c r="C272" s="91" t="str">
        <f>IF(F265&gt;"",F265,"")</f>
        <v>Kai Hartzell</v>
      </c>
      <c r="D272" s="99"/>
      <c r="E272" s="92">
        <v>-1</v>
      </c>
      <c r="F272" s="100">
        <v>-9</v>
      </c>
      <c r="G272" s="92">
        <v>-2</v>
      </c>
      <c r="H272" s="92"/>
      <c r="I272" s="92"/>
      <c r="J272" s="94">
        <f>IF(ISBLANK(E272),"",COUNTIF(E272:I272,"&gt;=0"))</f>
        <v>0</v>
      </c>
      <c r="K272" s="95">
        <f>IF(ISBLANK(E272),"",(IF(LEFT(E272,1)="-",1,0)+IF(LEFT(F272,1)="-",1,0)+IF(LEFT(G272,1)="-",1,0)+IF(LEFT(H272,1)="-",1,0)+IF(LEFT(I272,1)="-",1,0)))</f>
        <v>3</v>
      </c>
      <c r="L272" s="96">
        <f>IF(J272=3,1,"")</f>
      </c>
      <c r="M272" s="97">
        <f>IF(K272=3,1,"")</f>
        <v>1</v>
      </c>
    </row>
    <row r="273" spans="1:13" ht="12.75">
      <c r="A273" s="108" t="s">
        <v>314</v>
      </c>
      <c r="B273" s="109" t="str">
        <f>IF(B265&gt;"",B265,"")</f>
        <v>Nicolas Mustonen</v>
      </c>
      <c r="C273" s="109" t="str">
        <f>IF(F264&gt;"",F264,"")</f>
        <v>Henri Karkamo</v>
      </c>
      <c r="D273" s="109"/>
      <c r="E273" s="110">
        <v>3</v>
      </c>
      <c r="F273" s="111">
        <v>6</v>
      </c>
      <c r="G273" s="110">
        <v>3</v>
      </c>
      <c r="H273" s="110"/>
      <c r="I273" s="110"/>
      <c r="J273" s="112">
        <f>IF(ISBLANK(E273),"",COUNTIF(E273:I273,"&gt;=0"))</f>
        <v>3</v>
      </c>
      <c r="K273" s="113">
        <f>IF(ISBLANK(E273),"",(IF(LEFT(E273,1)="-",1,0)+IF(LEFT(F273,1)="-",1,0)+IF(LEFT(G273,1)="-",1,0)+IF(LEFT(H273,1)="-",1,0)+IF(LEFT(I273,1)="-",1,0)))</f>
        <v>0</v>
      </c>
      <c r="L273" s="114">
        <f>IF(J273=3,1,"")</f>
        <v>1</v>
      </c>
      <c r="M273" s="115">
        <f>IF(K273=3,1,"")</f>
      </c>
    </row>
    <row r="274" spans="1:13" ht="12.75">
      <c r="A274" s="116" t="s">
        <v>315</v>
      </c>
      <c r="B274" s="117" t="str">
        <f>IF(B264&gt;"",B264,"")</f>
        <v>Matias Mäkinen</v>
      </c>
      <c r="C274" s="117" t="str">
        <f>IF(F265&gt;"",F265,"")</f>
        <v>Kai Hartzell</v>
      </c>
      <c r="D274" s="118"/>
      <c r="E274" s="119">
        <v>-9</v>
      </c>
      <c r="F274" s="119">
        <v>-9</v>
      </c>
      <c r="G274" s="119">
        <v>2</v>
      </c>
      <c r="H274" s="119">
        <v>1</v>
      </c>
      <c r="I274" s="119">
        <v>8</v>
      </c>
      <c r="J274" s="120">
        <f>IF(ISBLANK(E274),"",COUNTIF(E274:I274,"&gt;=0"))</f>
        <v>3</v>
      </c>
      <c r="K274" s="121">
        <f>IF(ISBLANK(E274),"",(IF(LEFT(E274,1)="-",1,0)+IF(LEFT(F274,1)="-",1,0)+IF(LEFT(G274,1)="-",1,0)+IF(LEFT(H274,1)="-",1,0)+IF(LEFT(I274,1)="-",1,0)))</f>
        <v>2</v>
      </c>
      <c r="L274" s="122">
        <f>IF(J274=3,1,"")</f>
        <v>1</v>
      </c>
      <c r="M274" s="123">
        <f>IF(K274=3,1,"")</f>
      </c>
    </row>
    <row r="275" spans="1:13" ht="12.75">
      <c r="A275" s="90" t="s">
        <v>316</v>
      </c>
      <c r="B275" s="91" t="str">
        <f>IF(B265&gt;"",B265,"")</f>
        <v>Nicolas Mustonen</v>
      </c>
      <c r="C275" s="91" t="str">
        <f>IF(F263&gt;"",F263,"")</f>
        <v>Ossi Kyläkallio</v>
      </c>
      <c r="D275" s="124"/>
      <c r="E275" s="119">
        <v>12</v>
      </c>
      <c r="F275" s="93">
        <v>-4</v>
      </c>
      <c r="G275" s="93">
        <v>-7</v>
      </c>
      <c r="H275" s="93">
        <v>10</v>
      </c>
      <c r="I275" s="93">
        <v>9</v>
      </c>
      <c r="J275" s="94">
        <f>IF(ISBLANK(E275),"",COUNTIF(E275:I275,"&gt;=0"))</f>
        <v>3</v>
      </c>
      <c r="K275" s="95">
        <f>IF(ISBLANK(E275),"",(IF(LEFT(E275,1)="-",1,0)+IF(LEFT(F275,1)="-",1,0)+IF(LEFT(G275,1)="-",1,0)+IF(LEFT(H275,1)="-",1,0)+IF(LEFT(I275,1)="-",1,0)))</f>
        <v>2</v>
      </c>
      <c r="L275" s="96">
        <f>IF(J275=3,1,"")</f>
        <v>1</v>
      </c>
      <c r="M275" s="97">
        <f>IF(K275=3,1,"")</f>
      </c>
    </row>
    <row r="276" spans="1:13" ht="12.75">
      <c r="A276" s="108" t="s">
        <v>317</v>
      </c>
      <c r="B276" s="109" t="str">
        <f>IF(B263&gt;"",B263,"")</f>
        <v>Victor Flemmich</v>
      </c>
      <c r="C276" s="109" t="str">
        <f>IF(F264&gt;"",F264,"")</f>
        <v>Henri Karkamo</v>
      </c>
      <c r="D276" s="125"/>
      <c r="E276" s="110"/>
      <c r="F276" s="110"/>
      <c r="G276" s="110"/>
      <c r="H276" s="110"/>
      <c r="I276" s="110"/>
      <c r="J276" s="112">
        <f>IF(ISBLANK(E276),"",COUNTIF(E276:I276,"&gt;=0"))</f>
      </c>
      <c r="K276" s="113">
        <f>IF(ISBLANK(E276),"",(IF(LEFT(E276,1)="-",1,0)+IF(LEFT(F276,1)="-",1,0)+IF(LEFT(G276,1)="-",1,0)+IF(LEFT(H276,1)="-",1,0)+IF(LEFT(I276,1)="-",1,0)))</f>
      </c>
      <c r="L276" s="114">
        <f>IF(J276=3,1,"")</f>
      </c>
      <c r="M276" s="115">
        <f>IF(K276=3,1,"")</f>
      </c>
    </row>
    <row r="277" spans="1:13" ht="12.75">
      <c r="A277" s="45"/>
      <c r="B277" s="45"/>
      <c r="C277" s="45"/>
      <c r="D277" s="45"/>
      <c r="E277" s="45"/>
      <c r="F277" s="45"/>
      <c r="G277" s="45"/>
      <c r="H277" s="126" t="s">
        <v>318</v>
      </c>
      <c r="I277" s="126"/>
      <c r="J277" s="127">
        <f>IF(ISBLANK(B263),"",SUM(J268:J276))</f>
        <v>15</v>
      </c>
      <c r="K277" s="127">
        <f>IF(ISBLANK(F263),"",SUM(K268:K276))</f>
        <v>13</v>
      </c>
      <c r="L277" s="128">
        <f>IF(ISBLANK(E268),"",SUM(L268:L276))</f>
        <v>5</v>
      </c>
      <c r="M277" s="129">
        <f>IF(ISBLANK(E268),"",SUM(M268:M276))</f>
        <v>3</v>
      </c>
    </row>
    <row r="278" spans="1:13" ht="12.75">
      <c r="A278" s="130" t="s">
        <v>319</v>
      </c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131"/>
    </row>
    <row r="279" spans="1:13" ht="12.75">
      <c r="A279" s="132" t="s">
        <v>320</v>
      </c>
      <c r="B279" s="132"/>
      <c r="C279" s="132" t="s">
        <v>321</v>
      </c>
      <c r="D279" s="44"/>
      <c r="E279" s="132"/>
      <c r="F279" s="132" t="s">
        <v>251</v>
      </c>
      <c r="G279" s="44"/>
      <c r="H279" s="132"/>
      <c r="I279" s="133" t="s">
        <v>322</v>
      </c>
      <c r="J279" s="48"/>
      <c r="K279" s="45"/>
      <c r="L279" s="45"/>
      <c r="M279" s="131"/>
    </row>
    <row r="280" spans="1:13" ht="12.75">
      <c r="A280" s="45"/>
      <c r="B280" s="45"/>
      <c r="C280" s="45"/>
      <c r="D280" s="45"/>
      <c r="E280" s="45"/>
      <c r="F280" s="45"/>
      <c r="G280" s="45"/>
      <c r="H280" s="45"/>
      <c r="I280" s="134" t="str">
        <f>IF(L277=5,B262,IF(M277=5,F262,""))</f>
        <v>GraPi</v>
      </c>
      <c r="J280" s="134"/>
      <c r="K280" s="134"/>
      <c r="L280" s="134"/>
      <c r="M280" s="134"/>
    </row>
    <row r="281" spans="1:13" ht="12.75">
      <c r="A281" s="135"/>
      <c r="B281" s="135"/>
      <c r="C281" s="135"/>
      <c r="D281" s="135"/>
      <c r="E281" s="135"/>
      <c r="F281" s="135"/>
      <c r="G281" s="135"/>
      <c r="H281" s="135"/>
      <c r="I281" s="136"/>
      <c r="J281" s="136"/>
      <c r="K281" s="136"/>
      <c r="L281" s="136"/>
      <c r="M281" s="137"/>
    </row>
    <row r="285" spans="1:13" ht="12.75">
      <c r="A285" s="38"/>
      <c r="B285" s="39"/>
      <c r="C285" s="40"/>
      <c r="D285" s="40"/>
      <c r="E285" s="41" t="s">
        <v>279</v>
      </c>
      <c r="F285" s="41"/>
      <c r="G285" s="42" t="s">
        <v>280</v>
      </c>
      <c r="H285" s="42"/>
      <c r="I285" s="42"/>
      <c r="J285" s="42"/>
      <c r="K285" s="42"/>
      <c r="L285" s="42"/>
      <c r="M285" s="42"/>
    </row>
    <row r="286" spans="1:13" ht="12.75">
      <c r="A286" s="43"/>
      <c r="B286" s="44" t="s">
        <v>281</v>
      </c>
      <c r="C286" s="45"/>
      <c r="D286" s="45"/>
      <c r="E286" s="46" t="s">
        <v>282</v>
      </c>
      <c r="F286" s="46"/>
      <c r="G286" s="47" t="s">
        <v>283</v>
      </c>
      <c r="H286" s="47"/>
      <c r="I286" s="47"/>
      <c r="J286" s="47"/>
      <c r="K286" s="47"/>
      <c r="L286" s="47"/>
      <c r="M286" s="47"/>
    </row>
    <row r="287" spans="1:13" ht="12.75">
      <c r="A287" s="48"/>
      <c r="B287" s="43" t="s">
        <v>284</v>
      </c>
      <c r="C287" s="45"/>
      <c r="D287" s="45"/>
      <c r="E287" s="49" t="s">
        <v>285</v>
      </c>
      <c r="F287" s="49"/>
      <c r="G287" s="50" t="s">
        <v>286</v>
      </c>
      <c r="H287" s="50"/>
      <c r="I287" s="50"/>
      <c r="J287" s="50"/>
      <c r="K287" s="50"/>
      <c r="L287" s="50"/>
      <c r="M287" s="50"/>
    </row>
    <row r="288" spans="1:13" ht="12.75">
      <c r="A288" s="51"/>
      <c r="B288" s="52" t="s">
        <v>287</v>
      </c>
      <c r="C288" s="48"/>
      <c r="D288" s="45"/>
      <c r="E288" s="53" t="s">
        <v>288</v>
      </c>
      <c r="F288" s="53"/>
      <c r="G288" s="54"/>
      <c r="H288" s="54"/>
      <c r="I288" s="54"/>
      <c r="J288" s="55" t="s">
        <v>289</v>
      </c>
      <c r="K288" s="56">
        <v>0.5</v>
      </c>
      <c r="L288" s="56"/>
      <c r="M288" s="56"/>
    </row>
    <row r="289" spans="1:13" ht="12.75">
      <c r="A289" s="57" t="s">
        <v>290</v>
      </c>
      <c r="C289" s="45"/>
      <c r="D289" s="45"/>
      <c r="E289" s="57" t="s">
        <v>290</v>
      </c>
      <c r="H289" s="58"/>
      <c r="I289" s="59"/>
      <c r="J289" s="60"/>
      <c r="K289" s="60"/>
      <c r="L289" s="60"/>
      <c r="M289" s="61"/>
    </row>
    <row r="290" spans="1:13" ht="12.75">
      <c r="A290" s="62" t="s">
        <v>291</v>
      </c>
      <c r="B290" s="63" t="s">
        <v>46</v>
      </c>
      <c r="C290" s="63"/>
      <c r="D290" s="64"/>
      <c r="E290" s="62" t="s">
        <v>292</v>
      </c>
      <c r="F290" s="65" t="s">
        <v>9</v>
      </c>
      <c r="G290" s="65"/>
      <c r="H290" s="65"/>
      <c r="I290" s="65"/>
      <c r="J290" s="65"/>
      <c r="K290" s="65"/>
      <c r="L290" s="65"/>
      <c r="M290" s="65"/>
    </row>
    <row r="291" spans="1:13" ht="12.75">
      <c r="A291" s="66" t="s">
        <v>293</v>
      </c>
      <c r="B291" s="67" t="s">
        <v>66</v>
      </c>
      <c r="C291" s="67"/>
      <c r="D291" s="68"/>
      <c r="E291" s="69" t="s">
        <v>294</v>
      </c>
      <c r="F291" s="70" t="s">
        <v>176</v>
      </c>
      <c r="G291" s="70"/>
      <c r="H291" s="70"/>
      <c r="I291" s="70"/>
      <c r="J291" s="70"/>
      <c r="K291" s="70"/>
      <c r="L291" s="70"/>
      <c r="M291" s="70"/>
    </row>
    <row r="292" spans="1:13" ht="12.75">
      <c r="A292" s="71" t="s">
        <v>55</v>
      </c>
      <c r="B292" s="72" t="s">
        <v>221</v>
      </c>
      <c r="C292" s="72"/>
      <c r="D292" s="68"/>
      <c r="E292" s="73" t="s">
        <v>296</v>
      </c>
      <c r="F292" s="74" t="s">
        <v>174</v>
      </c>
      <c r="G292" s="74"/>
      <c r="H292" s="74"/>
      <c r="I292" s="74"/>
      <c r="J292" s="74"/>
      <c r="K292" s="74"/>
      <c r="L292" s="74"/>
      <c r="M292" s="74"/>
    </row>
    <row r="293" spans="1:13" ht="12.75">
      <c r="A293" s="71" t="s">
        <v>58</v>
      </c>
      <c r="B293" s="72" t="s">
        <v>197</v>
      </c>
      <c r="C293" s="72"/>
      <c r="D293" s="68"/>
      <c r="E293" s="75" t="s">
        <v>298</v>
      </c>
      <c r="F293" s="74" t="s">
        <v>227</v>
      </c>
      <c r="G293" s="74"/>
      <c r="H293" s="74"/>
      <c r="I293" s="74"/>
      <c r="J293" s="74"/>
      <c r="K293" s="74"/>
      <c r="L293" s="74"/>
      <c r="M293" s="74"/>
    </row>
    <row r="294" spans="1:13" ht="12.75">
      <c r="A294" s="45"/>
      <c r="B294" s="45"/>
      <c r="C294" s="45"/>
      <c r="D294" s="45"/>
      <c r="E294" s="57" t="s">
        <v>300</v>
      </c>
      <c r="F294" s="76"/>
      <c r="G294" s="76"/>
      <c r="H294" s="76"/>
      <c r="I294" s="45"/>
      <c r="J294" s="45"/>
      <c r="K294" s="45"/>
      <c r="L294" s="77"/>
      <c r="M294" s="78"/>
    </row>
    <row r="295" spans="1:13" ht="12.75">
      <c r="A295" s="79" t="s">
        <v>301</v>
      </c>
      <c r="B295" s="45"/>
      <c r="C295" s="45"/>
      <c r="D295" s="45"/>
      <c r="E295" s="80" t="s">
        <v>302</v>
      </c>
      <c r="F295" s="80" t="s">
        <v>303</v>
      </c>
      <c r="G295" s="80" t="s">
        <v>304</v>
      </c>
      <c r="H295" s="80" t="s">
        <v>305</v>
      </c>
      <c r="I295" s="80" t="s">
        <v>306</v>
      </c>
      <c r="J295" s="81" t="s">
        <v>242</v>
      </c>
      <c r="K295" s="81"/>
      <c r="L295" s="80" t="s">
        <v>307</v>
      </c>
      <c r="M295" s="82" t="s">
        <v>308</v>
      </c>
    </row>
    <row r="296" spans="1:13" ht="12.75">
      <c r="A296" s="83" t="s">
        <v>309</v>
      </c>
      <c r="B296" s="84" t="str">
        <f>IF(B291&gt;"",B291,"")</f>
        <v>Topi Ruotsalainen</v>
      </c>
      <c r="C296" s="84" t="str">
        <f>IF(F291&gt;"",F291,"")</f>
        <v>Johan Nyberg</v>
      </c>
      <c r="D296" s="84"/>
      <c r="E296" s="85">
        <v>-8</v>
      </c>
      <c r="F296" s="85">
        <v>-1</v>
      </c>
      <c r="G296" s="85">
        <v>-7</v>
      </c>
      <c r="H296" s="85"/>
      <c r="I296" s="85"/>
      <c r="J296" s="86">
        <f>IF(ISBLANK(E296),"",COUNTIF(E296:I296,"&gt;=0"))</f>
        <v>0</v>
      </c>
      <c r="K296" s="87">
        <f>IF(ISBLANK(E296),"",(IF(LEFT(E296,1)="-",1,0)+IF(LEFT(F296,1)="-",1,0)+IF(LEFT(G296,1)="-",1,0)+IF(LEFT(H296,1)="-",1,0)+IF(LEFT(I296,1)="-",1,0)))</f>
        <v>3</v>
      </c>
      <c r="L296" s="88">
        <f>IF(J296=3,1,"")</f>
      </c>
      <c r="M296" s="89">
        <f>IF(K296=3,1,"")</f>
        <v>1</v>
      </c>
    </row>
    <row r="297" spans="1:13" ht="12.75">
      <c r="A297" s="90" t="s">
        <v>310</v>
      </c>
      <c r="B297" s="91" t="str">
        <f>IF(B292&gt;"",B292,"")</f>
        <v>Patrik Rissanen</v>
      </c>
      <c r="C297" s="91" t="str">
        <f>IF(F292&gt;"",F292,"")</f>
        <v>Arttu Pihkala</v>
      </c>
      <c r="D297" s="91"/>
      <c r="E297" s="92">
        <v>4</v>
      </c>
      <c r="F297" s="93">
        <v>6</v>
      </c>
      <c r="G297" s="138" t="s">
        <v>328</v>
      </c>
      <c r="H297" s="93"/>
      <c r="I297" s="93"/>
      <c r="J297" s="94">
        <v>3</v>
      </c>
      <c r="K297" s="95">
        <f>IF(ISBLANK(E297),"",(IF(LEFT(E297,1)="-",1,0)+IF(LEFT(F297,1)="-",1,0)+IF(LEFT(G297,1)="-",1,0)+IF(LEFT(H297,1)="-",1,0)+IF(LEFT(I297,1)="-",1,0)))</f>
        <v>0</v>
      </c>
      <c r="L297" s="96">
        <f>IF(J297=3,1,"")</f>
        <v>1</v>
      </c>
      <c r="M297" s="97">
        <f>IF(K297=3,1,"")</f>
      </c>
    </row>
    <row r="298" spans="1:13" ht="12.75">
      <c r="A298" s="98" t="s">
        <v>311</v>
      </c>
      <c r="B298" s="99" t="str">
        <f>IF(B293&gt;"",B293,"")</f>
        <v>Jimi Miettinen</v>
      </c>
      <c r="C298" s="99" t="str">
        <f>IF(F293&gt;"",F293,"")</f>
        <v>Mikhail Kantonistov</v>
      </c>
      <c r="D298" s="99"/>
      <c r="E298" s="92">
        <v>-8</v>
      </c>
      <c r="F298" s="100">
        <v>-4</v>
      </c>
      <c r="G298" s="92">
        <v>-3</v>
      </c>
      <c r="H298" s="92"/>
      <c r="I298" s="92"/>
      <c r="J298" s="94">
        <f>IF(ISBLANK(E298),"",COUNTIF(E298:I298,"&gt;=0"))</f>
        <v>0</v>
      </c>
      <c r="K298" s="101">
        <f>IF(ISBLANK(E298),"",(IF(LEFT(E298,1)="-",1,0)+IF(LEFT(F298,1)="-",1,0)+IF(LEFT(G298,1)="-",1,0)+IF(LEFT(H298,1)="-",1,0)+IF(LEFT(I298,1)="-",1,0)))</f>
        <v>3</v>
      </c>
      <c r="L298" s="102">
        <f>IF(J298=3,1,"")</f>
      </c>
      <c r="M298" s="103">
        <f>IF(K298=3,1,"")</f>
        <v>1</v>
      </c>
    </row>
    <row r="299" spans="1:13" ht="12.75">
      <c r="A299" s="104" t="s">
        <v>312</v>
      </c>
      <c r="B299" s="84" t="str">
        <f>IF(B292&gt;"",B292,"")</f>
        <v>Patrik Rissanen</v>
      </c>
      <c r="C299" s="84" t="str">
        <f>IF(F291&gt;"",F291,"")</f>
        <v>Johan Nyberg</v>
      </c>
      <c r="D299" s="105"/>
      <c r="E299" s="106">
        <v>9</v>
      </c>
      <c r="F299" s="107">
        <v>3</v>
      </c>
      <c r="G299" s="106">
        <v>5</v>
      </c>
      <c r="H299" s="106"/>
      <c r="I299" s="106"/>
      <c r="J299" s="86">
        <f>IF(ISBLANK(E299),"",COUNTIF(E299:I299,"&gt;=0"))</f>
        <v>3</v>
      </c>
      <c r="K299" s="87">
        <f>IF(ISBLANK(E299),"",(IF(LEFT(E299,1)="-",1,0)+IF(LEFT(F299,1)="-",1,0)+IF(LEFT(G299,1)="-",1,0)+IF(LEFT(H299,1)="-",1,0)+IF(LEFT(I299,1)="-",1,0)))</f>
        <v>0</v>
      </c>
      <c r="L299" s="88">
        <f>IF(J299=3,1,"")</f>
        <v>1</v>
      </c>
      <c r="M299" s="89">
        <f>IF(K299=3,1,"")</f>
      </c>
    </row>
    <row r="300" spans="1:13" ht="12.75">
      <c r="A300" s="98" t="s">
        <v>313</v>
      </c>
      <c r="B300" s="91" t="str">
        <f>IF(B291&gt;"",B291,"")</f>
        <v>Topi Ruotsalainen</v>
      </c>
      <c r="C300" s="91" t="str">
        <f>IF(F293&gt;"",F293,"")</f>
        <v>Mikhail Kantonistov</v>
      </c>
      <c r="D300" s="99"/>
      <c r="E300" s="92">
        <v>-4</v>
      </c>
      <c r="F300" s="100">
        <v>-7</v>
      </c>
      <c r="G300" s="92">
        <v>-2</v>
      </c>
      <c r="H300" s="92"/>
      <c r="I300" s="92"/>
      <c r="J300" s="94">
        <f>IF(ISBLANK(E300),"",COUNTIF(E300:I300,"&gt;=0"))</f>
        <v>0</v>
      </c>
      <c r="K300" s="95">
        <f>IF(ISBLANK(E300),"",(IF(LEFT(E300,1)="-",1,0)+IF(LEFT(F300,1)="-",1,0)+IF(LEFT(G300,1)="-",1,0)+IF(LEFT(H300,1)="-",1,0)+IF(LEFT(I300,1)="-",1,0)))</f>
        <v>3</v>
      </c>
      <c r="L300" s="96">
        <f>IF(J300=3,1,"")</f>
      </c>
      <c r="M300" s="97">
        <f>IF(K300=3,1,"")</f>
        <v>1</v>
      </c>
    </row>
    <row r="301" spans="1:13" ht="12.75">
      <c r="A301" s="108" t="s">
        <v>314</v>
      </c>
      <c r="B301" s="109" t="str">
        <f>IF(B293&gt;"",B293,"")</f>
        <v>Jimi Miettinen</v>
      </c>
      <c r="C301" s="109" t="str">
        <f>IF(F292&gt;"",F292,"")</f>
        <v>Arttu Pihkala</v>
      </c>
      <c r="D301" s="109"/>
      <c r="E301" s="110">
        <v>10</v>
      </c>
      <c r="F301" s="111">
        <v>4</v>
      </c>
      <c r="G301" s="110">
        <v>9</v>
      </c>
      <c r="H301" s="110"/>
      <c r="I301" s="110"/>
      <c r="J301" s="112">
        <f>IF(ISBLANK(E301),"",COUNTIF(E301:I301,"&gt;=0"))</f>
        <v>3</v>
      </c>
      <c r="K301" s="113">
        <f>IF(ISBLANK(E301),"",(IF(LEFT(E301,1)="-",1,0)+IF(LEFT(F301,1)="-",1,0)+IF(LEFT(G301,1)="-",1,0)+IF(LEFT(H301,1)="-",1,0)+IF(LEFT(I301,1)="-",1,0)))</f>
        <v>0</v>
      </c>
      <c r="L301" s="114">
        <f>IF(J301=3,1,"")</f>
        <v>1</v>
      </c>
      <c r="M301" s="115">
        <f>IF(K301=3,1,"")</f>
      </c>
    </row>
    <row r="302" spans="1:13" ht="12.75">
      <c r="A302" s="116" t="s">
        <v>315</v>
      </c>
      <c r="B302" s="117" t="str">
        <f>IF(B292&gt;"",B292,"")</f>
        <v>Patrik Rissanen</v>
      </c>
      <c r="C302" s="117" t="str">
        <f>IF(F293&gt;"",F293,"")</f>
        <v>Mikhail Kantonistov</v>
      </c>
      <c r="D302" s="118"/>
      <c r="E302" s="119">
        <v>-12</v>
      </c>
      <c r="F302" s="119">
        <v>10</v>
      </c>
      <c r="G302" s="119">
        <v>-7</v>
      </c>
      <c r="H302" s="119">
        <v>6</v>
      </c>
      <c r="I302" s="119">
        <v>-9</v>
      </c>
      <c r="J302" s="120">
        <f>IF(ISBLANK(E302),"",COUNTIF(E302:I302,"&gt;=0"))</f>
        <v>2</v>
      </c>
      <c r="K302" s="121">
        <f>IF(ISBLANK(E302),"",(IF(LEFT(E302,1)="-",1,0)+IF(LEFT(F302,1)="-",1,0)+IF(LEFT(G302,1)="-",1,0)+IF(LEFT(H302,1)="-",1,0)+IF(LEFT(I302,1)="-",1,0)))</f>
        <v>3</v>
      </c>
      <c r="L302" s="122">
        <f>IF(J302=3,1,"")</f>
      </c>
      <c r="M302" s="123">
        <f>IF(K302=3,1,"")</f>
        <v>1</v>
      </c>
    </row>
    <row r="303" spans="1:13" ht="12.75">
      <c r="A303" s="90" t="s">
        <v>316</v>
      </c>
      <c r="B303" s="91" t="str">
        <f>IF(B293&gt;"",B293,"")</f>
        <v>Jimi Miettinen</v>
      </c>
      <c r="C303" s="91" t="str">
        <f>IF(F291&gt;"",F291,"")</f>
        <v>Johan Nyberg</v>
      </c>
      <c r="D303" s="124"/>
      <c r="E303" s="119">
        <v>-10</v>
      </c>
      <c r="F303" s="93">
        <v>6</v>
      </c>
      <c r="G303" s="93">
        <v>9</v>
      </c>
      <c r="H303" s="93">
        <v>-3</v>
      </c>
      <c r="I303" s="93">
        <v>-6</v>
      </c>
      <c r="J303" s="94">
        <f>IF(ISBLANK(E303),"",COUNTIF(E303:I303,"&gt;=0"))</f>
        <v>2</v>
      </c>
      <c r="K303" s="95">
        <f>IF(ISBLANK(E303),"",(IF(LEFT(E303,1)="-",1,0)+IF(LEFT(F303,1)="-",1,0)+IF(LEFT(G303,1)="-",1,0)+IF(LEFT(H303,1)="-",1,0)+IF(LEFT(I303,1)="-",1,0)))</f>
        <v>3</v>
      </c>
      <c r="L303" s="96">
        <f>IF(J303=3,1,"")</f>
      </c>
      <c r="M303" s="97">
        <f>IF(K303=3,1,"")</f>
        <v>1</v>
      </c>
    </row>
    <row r="304" spans="1:13" ht="12.75">
      <c r="A304" s="108" t="s">
        <v>317</v>
      </c>
      <c r="B304" s="109" t="str">
        <f>IF(B291&gt;"",B291,"")</f>
        <v>Topi Ruotsalainen</v>
      </c>
      <c r="C304" s="109" t="str">
        <f>IF(F292&gt;"",F292,"")</f>
        <v>Arttu Pihkala</v>
      </c>
      <c r="D304" s="125"/>
      <c r="E304" s="110"/>
      <c r="F304" s="110"/>
      <c r="G304" s="110"/>
      <c r="H304" s="110"/>
      <c r="I304" s="110"/>
      <c r="J304" s="112">
        <f>IF(ISBLANK(E304),"",COUNTIF(E304:I304,"&gt;=0"))</f>
      </c>
      <c r="K304" s="113">
        <f>IF(ISBLANK(E304),"",(IF(LEFT(E304,1)="-",1,0)+IF(LEFT(F304,1)="-",1,0)+IF(LEFT(G304,1)="-",1,0)+IF(LEFT(H304,1)="-",1,0)+IF(LEFT(I304,1)="-",1,0)))</f>
      </c>
      <c r="L304" s="114">
        <f>IF(J304=3,1,"")</f>
      </c>
      <c r="M304" s="115">
        <f>IF(K304=3,1,"")</f>
      </c>
    </row>
    <row r="305" spans="1:13" ht="12.75">
      <c r="A305" s="45"/>
      <c r="B305" s="45"/>
      <c r="C305" s="45"/>
      <c r="D305" s="45"/>
      <c r="E305" s="45"/>
      <c r="F305" s="45"/>
      <c r="G305" s="45"/>
      <c r="H305" s="126" t="s">
        <v>318</v>
      </c>
      <c r="I305" s="126"/>
      <c r="J305" s="127">
        <f>IF(ISBLANK(B291),"",SUM(J296:J304))</f>
        <v>13</v>
      </c>
      <c r="K305" s="127">
        <f>IF(ISBLANK(F291),"",SUM(K296:K304))</f>
        <v>15</v>
      </c>
      <c r="L305" s="128">
        <f>IF(ISBLANK(E296),"",SUM(L296:L304))</f>
        <v>3</v>
      </c>
      <c r="M305" s="129">
        <f>IF(ISBLANK(E296),"",SUM(M296:M304))</f>
        <v>5</v>
      </c>
    </row>
    <row r="306" spans="1:13" ht="12.75">
      <c r="A306" s="130" t="s">
        <v>319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131"/>
    </row>
    <row r="307" spans="1:13" ht="12.75">
      <c r="A307" s="132" t="s">
        <v>320</v>
      </c>
      <c r="B307" s="132"/>
      <c r="C307" s="132" t="s">
        <v>321</v>
      </c>
      <c r="D307" s="44"/>
      <c r="E307" s="132"/>
      <c r="F307" s="132" t="s">
        <v>251</v>
      </c>
      <c r="G307" s="44"/>
      <c r="H307" s="132"/>
      <c r="I307" s="133" t="s">
        <v>322</v>
      </c>
      <c r="J307" s="48"/>
      <c r="K307" s="45"/>
      <c r="L307" s="45"/>
      <c r="M307" s="131"/>
    </row>
    <row r="308" spans="1:13" ht="12.75">
      <c r="A308" s="45"/>
      <c r="B308" s="45"/>
      <c r="C308" s="45"/>
      <c r="D308" s="45"/>
      <c r="E308" s="45"/>
      <c r="F308" s="45"/>
      <c r="G308" s="45"/>
      <c r="H308" s="45"/>
      <c r="I308" s="134" t="str">
        <f>IF(L305=5,B290,IF(M305=5,F290,""))</f>
        <v>PT Espoo</v>
      </c>
      <c r="J308" s="134"/>
      <c r="K308" s="134"/>
      <c r="L308" s="134"/>
      <c r="M308" s="134"/>
    </row>
    <row r="309" spans="1:13" ht="12.75">
      <c r="A309" s="135"/>
      <c r="B309" s="135"/>
      <c r="C309" s="135"/>
      <c r="D309" s="135"/>
      <c r="E309" s="135"/>
      <c r="F309" s="135"/>
      <c r="G309" s="135"/>
      <c r="H309" s="135"/>
      <c r="I309" s="136"/>
      <c r="J309" s="136"/>
      <c r="K309" s="136"/>
      <c r="L309" s="136"/>
      <c r="M309" s="137"/>
    </row>
    <row r="313" spans="1:13" ht="12.75">
      <c r="A313" s="38"/>
      <c r="B313" s="39"/>
      <c r="C313" s="40"/>
      <c r="D313" s="40"/>
      <c r="E313" s="41" t="s">
        <v>279</v>
      </c>
      <c r="F313" s="41"/>
      <c r="G313" s="42" t="s">
        <v>280</v>
      </c>
      <c r="H313" s="42"/>
      <c r="I313" s="42"/>
      <c r="J313" s="42"/>
      <c r="K313" s="42"/>
      <c r="L313" s="42"/>
      <c r="M313" s="42"/>
    </row>
    <row r="314" spans="1:13" ht="12.75">
      <c r="A314" s="43"/>
      <c r="B314" s="44" t="s">
        <v>281</v>
      </c>
      <c r="C314" s="45"/>
      <c r="D314" s="45"/>
      <c r="E314" s="46" t="s">
        <v>282</v>
      </c>
      <c r="F314" s="46"/>
      <c r="G314" s="47" t="s">
        <v>283</v>
      </c>
      <c r="H314" s="47"/>
      <c r="I314" s="47"/>
      <c r="J314" s="47"/>
      <c r="K314" s="47"/>
      <c r="L314" s="47"/>
      <c r="M314" s="47"/>
    </row>
    <row r="315" spans="1:13" ht="12.75">
      <c r="A315" s="48"/>
      <c r="B315" s="43" t="s">
        <v>284</v>
      </c>
      <c r="C315" s="45"/>
      <c r="D315" s="45"/>
      <c r="E315" s="49" t="s">
        <v>285</v>
      </c>
      <c r="F315" s="49"/>
      <c r="G315" s="50" t="s">
        <v>286</v>
      </c>
      <c r="H315" s="50"/>
      <c r="I315" s="50"/>
      <c r="J315" s="50"/>
      <c r="K315" s="50"/>
      <c r="L315" s="50"/>
      <c r="M315" s="50"/>
    </row>
    <row r="316" spans="1:13" ht="12.75">
      <c r="A316" s="51"/>
      <c r="B316" s="52" t="s">
        <v>287</v>
      </c>
      <c r="C316" s="48"/>
      <c r="D316" s="45"/>
      <c r="E316" s="53" t="s">
        <v>288</v>
      </c>
      <c r="F316" s="53"/>
      <c r="G316" s="54"/>
      <c r="H316" s="54"/>
      <c r="I316" s="54"/>
      <c r="J316" s="55" t="s">
        <v>289</v>
      </c>
      <c r="K316" s="56">
        <v>0.5</v>
      </c>
      <c r="L316" s="56"/>
      <c r="M316" s="56"/>
    </row>
    <row r="317" spans="1:13" ht="12.75">
      <c r="A317" s="57" t="s">
        <v>290</v>
      </c>
      <c r="C317" s="45"/>
      <c r="D317" s="45"/>
      <c r="E317" s="57" t="s">
        <v>290</v>
      </c>
      <c r="H317" s="58"/>
      <c r="I317" s="59"/>
      <c r="J317" s="60"/>
      <c r="K317" s="60"/>
      <c r="L317" s="60"/>
      <c r="M317" s="61"/>
    </row>
    <row r="318" spans="1:13" ht="12.75">
      <c r="A318" s="62" t="s">
        <v>291</v>
      </c>
      <c r="B318" s="63" t="s">
        <v>264</v>
      </c>
      <c r="C318" s="63"/>
      <c r="D318" s="64"/>
      <c r="E318" s="62" t="s">
        <v>292</v>
      </c>
      <c r="F318" s="65" t="s">
        <v>38</v>
      </c>
      <c r="G318" s="65"/>
      <c r="H318" s="65"/>
      <c r="I318" s="65"/>
      <c r="J318" s="65"/>
      <c r="K318" s="65"/>
      <c r="L318" s="65"/>
      <c r="M318" s="65"/>
    </row>
    <row r="319" spans="1:13" ht="12.75">
      <c r="A319" s="66" t="s">
        <v>293</v>
      </c>
      <c r="B319" s="67"/>
      <c r="C319" s="67"/>
      <c r="D319" s="68"/>
      <c r="E319" s="69" t="s">
        <v>294</v>
      </c>
      <c r="F319" s="70" t="s">
        <v>299</v>
      </c>
      <c r="G319" s="70"/>
      <c r="H319" s="70"/>
      <c r="I319" s="70"/>
      <c r="J319" s="70"/>
      <c r="K319" s="70"/>
      <c r="L319" s="70"/>
      <c r="M319" s="70"/>
    </row>
    <row r="320" spans="1:13" ht="12.75">
      <c r="A320" s="71" t="s">
        <v>55</v>
      </c>
      <c r="B320" s="72" t="s">
        <v>163</v>
      </c>
      <c r="C320" s="72"/>
      <c r="D320" s="68"/>
      <c r="E320" s="73" t="s">
        <v>296</v>
      </c>
      <c r="F320" s="74" t="s">
        <v>297</v>
      </c>
      <c r="G320" s="74"/>
      <c r="H320" s="74"/>
      <c r="I320" s="74"/>
      <c r="J320" s="74"/>
      <c r="K320" s="74"/>
      <c r="L320" s="74"/>
      <c r="M320" s="74"/>
    </row>
    <row r="321" spans="1:13" ht="12.75">
      <c r="A321" s="71" t="s">
        <v>58</v>
      </c>
      <c r="B321" s="72" t="s">
        <v>323</v>
      </c>
      <c r="C321" s="72"/>
      <c r="D321" s="68"/>
      <c r="E321" s="75" t="s">
        <v>298</v>
      </c>
      <c r="F321" s="74" t="s">
        <v>295</v>
      </c>
      <c r="G321" s="74"/>
      <c r="H321" s="74"/>
      <c r="I321" s="74"/>
      <c r="J321" s="74"/>
      <c r="K321" s="74"/>
      <c r="L321" s="74"/>
      <c r="M321" s="74"/>
    </row>
    <row r="322" spans="1:13" ht="12.75">
      <c r="A322" s="45"/>
      <c r="B322" s="45"/>
      <c r="C322" s="45"/>
      <c r="D322" s="45"/>
      <c r="E322" s="57" t="s">
        <v>300</v>
      </c>
      <c r="F322" s="76"/>
      <c r="G322" s="76"/>
      <c r="H322" s="76"/>
      <c r="I322" s="45"/>
      <c r="J322" s="45"/>
      <c r="K322" s="45"/>
      <c r="L322" s="77"/>
      <c r="M322" s="78"/>
    </row>
    <row r="323" spans="1:13" ht="12.75">
      <c r="A323" s="79" t="s">
        <v>301</v>
      </c>
      <c r="B323" s="45"/>
      <c r="C323" s="45"/>
      <c r="D323" s="45"/>
      <c r="E323" s="80" t="s">
        <v>302</v>
      </c>
      <c r="F323" s="80" t="s">
        <v>303</v>
      </c>
      <c r="G323" s="80" t="s">
        <v>304</v>
      </c>
      <c r="H323" s="80" t="s">
        <v>305</v>
      </c>
      <c r="I323" s="80" t="s">
        <v>306</v>
      </c>
      <c r="J323" s="81" t="s">
        <v>242</v>
      </c>
      <c r="K323" s="81"/>
      <c r="L323" s="80" t="s">
        <v>307</v>
      </c>
      <c r="M323" s="82" t="s">
        <v>308</v>
      </c>
    </row>
    <row r="324" spans="1:13" ht="12.75">
      <c r="A324" s="83" t="s">
        <v>309</v>
      </c>
      <c r="B324" s="84">
        <f>IF(B319&gt;"",B319,"")</f>
      </c>
      <c r="C324" s="84" t="str">
        <f>IF(F319&gt;"",F319,"")</f>
        <v>Erik Holmberg</v>
      </c>
      <c r="D324" s="84"/>
      <c r="E324" s="85"/>
      <c r="F324" s="85"/>
      <c r="G324" s="85"/>
      <c r="H324" s="85"/>
      <c r="I324" s="85"/>
      <c r="J324" s="86">
        <v>0</v>
      </c>
      <c r="K324" s="87">
        <v>3</v>
      </c>
      <c r="L324" s="88">
        <f>IF(J324=3,1,"")</f>
      </c>
      <c r="M324" s="89">
        <v>1</v>
      </c>
    </row>
    <row r="325" spans="1:13" ht="12.75">
      <c r="A325" s="90" t="s">
        <v>310</v>
      </c>
      <c r="B325" s="91" t="str">
        <f>IF(B320&gt;"",B320,"")</f>
        <v>Ossi Kyläkallio</v>
      </c>
      <c r="C325" s="91" t="str">
        <f>IF(F320&gt;"",F320,"")</f>
        <v>Rolands Janssons</v>
      </c>
      <c r="D325" s="91"/>
      <c r="E325" s="92">
        <v>-3</v>
      </c>
      <c r="F325" s="93">
        <v>-5</v>
      </c>
      <c r="G325" s="93">
        <v>-3</v>
      </c>
      <c r="H325" s="93"/>
      <c r="I325" s="93"/>
      <c r="J325" s="94">
        <f>IF(ISBLANK(E325),"",COUNTIF(E325:I325,"&gt;=0"))</f>
        <v>0</v>
      </c>
      <c r="K325" s="95">
        <f>IF(ISBLANK(E325),"",(IF(LEFT(E325,1)="-",1,0)+IF(LEFT(F325,1)="-",1,0)+IF(LEFT(G325,1)="-",1,0)+IF(LEFT(H325,1)="-",1,0)+IF(LEFT(I325,1)="-",1,0)))</f>
        <v>3</v>
      </c>
      <c r="L325" s="96">
        <f>IF(J325=3,1,"")</f>
      </c>
      <c r="M325" s="97">
        <f>IF(K325=3,1,"")</f>
        <v>1</v>
      </c>
    </row>
    <row r="326" spans="1:13" ht="12.75">
      <c r="A326" s="98" t="s">
        <v>311</v>
      </c>
      <c r="B326" s="99" t="str">
        <f>IF(B321&gt;"",B321,"")</f>
        <v>Kai Hartzell</v>
      </c>
      <c r="C326" s="99" t="str">
        <f>IF(F321&gt;"",F321,"")</f>
        <v>Aleksi Veini</v>
      </c>
      <c r="D326" s="99"/>
      <c r="E326" s="92">
        <v>-5</v>
      </c>
      <c r="F326" s="100">
        <v>-10</v>
      </c>
      <c r="G326" s="92">
        <v>-8</v>
      </c>
      <c r="H326" s="92"/>
      <c r="I326" s="92"/>
      <c r="J326" s="94">
        <f>IF(ISBLANK(E326),"",COUNTIF(E326:I326,"&gt;=0"))</f>
        <v>0</v>
      </c>
      <c r="K326" s="101">
        <f>IF(ISBLANK(E326),"",(IF(LEFT(E326,1)="-",1,0)+IF(LEFT(F326,1)="-",1,0)+IF(LEFT(G326,1)="-",1,0)+IF(LEFT(H326,1)="-",1,0)+IF(LEFT(I326,1)="-",1,0)))</f>
        <v>3</v>
      </c>
      <c r="L326" s="102">
        <f>IF(J326=3,1,"")</f>
      </c>
      <c r="M326" s="103">
        <f>IF(K326=3,1,"")</f>
        <v>1</v>
      </c>
    </row>
    <row r="327" spans="1:13" ht="12.75">
      <c r="A327" s="104" t="s">
        <v>312</v>
      </c>
      <c r="B327" s="84" t="str">
        <f>IF(B320&gt;"",B320,"")</f>
        <v>Ossi Kyläkallio</v>
      </c>
      <c r="C327" s="84" t="str">
        <f>IF(F319&gt;"",F319,"")</f>
        <v>Erik Holmberg</v>
      </c>
      <c r="D327" s="105"/>
      <c r="E327" s="106">
        <v>-9</v>
      </c>
      <c r="F327" s="107">
        <v>-9</v>
      </c>
      <c r="G327" s="106">
        <v>-6</v>
      </c>
      <c r="H327" s="106"/>
      <c r="I327" s="106"/>
      <c r="J327" s="86">
        <f>IF(ISBLANK(E327),"",COUNTIF(E327:I327,"&gt;=0"))</f>
        <v>0</v>
      </c>
      <c r="K327" s="87">
        <f>IF(ISBLANK(E327),"",(IF(LEFT(E327,1)="-",1,0)+IF(LEFT(F327,1)="-",1,0)+IF(LEFT(G327,1)="-",1,0)+IF(LEFT(H327,1)="-",1,0)+IF(LEFT(I327,1)="-",1,0)))</f>
        <v>3</v>
      </c>
      <c r="L327" s="88">
        <f>IF(J327=3,1,"")</f>
      </c>
      <c r="M327" s="89">
        <f>IF(K327=3,1,"")</f>
        <v>1</v>
      </c>
    </row>
    <row r="328" spans="1:13" ht="12.75">
      <c r="A328" s="98" t="s">
        <v>313</v>
      </c>
      <c r="B328" s="91">
        <f>IF(B319&gt;"",B319,"")</f>
      </c>
      <c r="C328" s="91" t="str">
        <f>IF(F321&gt;"",F321,"")</f>
        <v>Aleksi Veini</v>
      </c>
      <c r="D328" s="99"/>
      <c r="E328" s="92"/>
      <c r="F328" s="100"/>
      <c r="G328" s="92"/>
      <c r="H328" s="92"/>
      <c r="I328" s="92"/>
      <c r="J328" s="94">
        <v>0</v>
      </c>
      <c r="K328" s="95">
        <v>3</v>
      </c>
      <c r="L328" s="96">
        <f>IF(J328=3,1,"")</f>
      </c>
      <c r="M328" s="97">
        <v>1</v>
      </c>
    </row>
    <row r="329" spans="1:13" ht="12.75">
      <c r="A329" s="108" t="s">
        <v>314</v>
      </c>
      <c r="B329" s="109" t="str">
        <f>IF(B321&gt;"",B321,"")</f>
        <v>Kai Hartzell</v>
      </c>
      <c r="C329" s="109" t="str">
        <f>IF(F320&gt;"",F320,"")</f>
        <v>Rolands Janssons</v>
      </c>
      <c r="D329" s="109"/>
      <c r="E329" s="110"/>
      <c r="F329" s="111"/>
      <c r="G329" s="110"/>
      <c r="H329" s="110"/>
      <c r="I329" s="110"/>
      <c r="J329" s="112">
        <f>IF(ISBLANK(E329),"",COUNTIF(E329:I329,"&gt;=0"))</f>
      </c>
      <c r="K329" s="113">
        <f>IF(ISBLANK(E329),"",(IF(LEFT(E329,1)="-",1,0)+IF(LEFT(F329,1)="-",1,0)+IF(LEFT(G329,1)="-",1,0)+IF(LEFT(H329,1)="-",1,0)+IF(LEFT(I329,1)="-",1,0)))</f>
      </c>
      <c r="L329" s="114">
        <f>IF(J329=3,1,"")</f>
      </c>
      <c r="M329" s="115">
        <f>IF(K329=3,1,"")</f>
      </c>
    </row>
    <row r="330" spans="1:13" ht="12.75">
      <c r="A330" s="116" t="s">
        <v>315</v>
      </c>
      <c r="B330" s="117" t="str">
        <f>IF(B320&gt;"",B320,"")</f>
        <v>Ossi Kyläkallio</v>
      </c>
      <c r="C330" s="117" t="str">
        <f>IF(F321&gt;"",F321,"")</f>
        <v>Aleksi Veini</v>
      </c>
      <c r="D330" s="118"/>
      <c r="E330" s="119"/>
      <c r="F330" s="119"/>
      <c r="G330" s="119"/>
      <c r="H330" s="119"/>
      <c r="I330" s="119"/>
      <c r="J330" s="120">
        <f>IF(ISBLANK(E330),"",COUNTIF(E330:I330,"&gt;=0"))</f>
      </c>
      <c r="K330" s="121">
        <f>IF(ISBLANK(E330),"",(IF(LEFT(E330,1)="-",1,0)+IF(LEFT(F330,1)="-",1,0)+IF(LEFT(G330,1)="-",1,0)+IF(LEFT(H330,1)="-",1,0)+IF(LEFT(I330,1)="-",1,0)))</f>
      </c>
      <c r="L330" s="122">
        <f>IF(J330=3,1,"")</f>
      </c>
      <c r="M330" s="123">
        <f>IF(K330=3,1,"")</f>
      </c>
    </row>
    <row r="331" spans="1:13" ht="12.75">
      <c r="A331" s="90" t="s">
        <v>316</v>
      </c>
      <c r="B331" s="91" t="str">
        <f>IF(B321&gt;"",B321,"")</f>
        <v>Kai Hartzell</v>
      </c>
      <c r="C331" s="91" t="str">
        <f>IF(F319&gt;"",F319,"")</f>
        <v>Erik Holmberg</v>
      </c>
      <c r="D331" s="124"/>
      <c r="E331" s="119"/>
      <c r="F331" s="93"/>
      <c r="G331" s="93"/>
      <c r="H331" s="93"/>
      <c r="I331" s="93"/>
      <c r="J331" s="94">
        <f>IF(ISBLANK(E331),"",COUNTIF(E331:I331,"&gt;=0"))</f>
      </c>
      <c r="K331" s="95">
        <f>IF(ISBLANK(E331),"",(IF(LEFT(E331,1)="-",1,0)+IF(LEFT(F331,1)="-",1,0)+IF(LEFT(G331,1)="-",1,0)+IF(LEFT(H331,1)="-",1,0)+IF(LEFT(I331,1)="-",1,0)))</f>
      </c>
      <c r="L331" s="96">
        <f>IF(J331=3,1,"")</f>
      </c>
      <c r="M331" s="97">
        <f>IF(K331=3,1,"")</f>
      </c>
    </row>
    <row r="332" spans="1:13" ht="12.75">
      <c r="A332" s="108" t="s">
        <v>317</v>
      </c>
      <c r="B332" s="109">
        <f>IF(B319&gt;"",B319,"")</f>
      </c>
      <c r="C332" s="109" t="str">
        <f>IF(F320&gt;"",F320,"")</f>
        <v>Rolands Janssons</v>
      </c>
      <c r="D332" s="125"/>
      <c r="E332" s="110"/>
      <c r="F332" s="110"/>
      <c r="G332" s="110"/>
      <c r="H332" s="110"/>
      <c r="I332" s="110"/>
      <c r="J332" s="112">
        <f>IF(ISBLANK(E332),"",COUNTIF(E332:I332,"&gt;=0"))</f>
      </c>
      <c r="K332" s="113">
        <f>IF(ISBLANK(E332),"",(IF(LEFT(E332,1)="-",1,0)+IF(LEFT(F332,1)="-",1,0)+IF(LEFT(G332,1)="-",1,0)+IF(LEFT(H332,1)="-",1,0)+IF(LEFT(I332,1)="-",1,0)))</f>
      </c>
      <c r="L332" s="114">
        <f>IF(J332=3,1,"")</f>
      </c>
      <c r="M332" s="115">
        <f>IF(K332=3,1,"")</f>
      </c>
    </row>
    <row r="333" spans="1:13" ht="12.75">
      <c r="A333" s="45"/>
      <c r="B333" s="45"/>
      <c r="C333" s="45"/>
      <c r="D333" s="45"/>
      <c r="E333" s="45"/>
      <c r="F333" s="45"/>
      <c r="G333" s="45"/>
      <c r="H333" s="126" t="s">
        <v>318</v>
      </c>
      <c r="I333" s="126"/>
      <c r="J333" s="127">
        <f>IF(ISBLANK(B319),"",SUM(J324:J332))</f>
      </c>
      <c r="K333" s="127">
        <f>IF(ISBLANK(F319),"",SUM(K324:K332))</f>
        <v>15</v>
      </c>
      <c r="L333" s="128">
        <v>0</v>
      </c>
      <c r="M333" s="129">
        <v>5</v>
      </c>
    </row>
    <row r="334" spans="1:13" ht="12.75">
      <c r="A334" s="130" t="s">
        <v>319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131"/>
    </row>
    <row r="335" spans="1:13" ht="12.75">
      <c r="A335" s="132" t="s">
        <v>320</v>
      </c>
      <c r="B335" s="132"/>
      <c r="C335" s="132" t="s">
        <v>321</v>
      </c>
      <c r="D335" s="44"/>
      <c r="E335" s="132"/>
      <c r="F335" s="132" t="s">
        <v>251</v>
      </c>
      <c r="G335" s="44"/>
      <c r="H335" s="132"/>
      <c r="I335" s="133" t="s">
        <v>322</v>
      </c>
      <c r="J335" s="48"/>
      <c r="K335" s="45"/>
      <c r="L335" s="45"/>
      <c r="M335" s="131"/>
    </row>
    <row r="336" spans="1:13" ht="12.75">
      <c r="A336" s="45"/>
      <c r="B336" s="45"/>
      <c r="C336" s="45"/>
      <c r="D336" s="45"/>
      <c r="E336" s="45"/>
      <c r="F336" s="45"/>
      <c r="G336" s="45"/>
      <c r="H336" s="45"/>
      <c r="I336" s="134" t="str">
        <f>IF(L333=5,B318,IF(M333=5,F318,""))</f>
        <v>MBF 2</v>
      </c>
      <c r="J336" s="134"/>
      <c r="K336" s="134"/>
      <c r="L336" s="134"/>
      <c r="M336" s="134"/>
    </row>
    <row r="337" spans="1:13" ht="12.75">
      <c r="A337" s="135"/>
      <c r="B337" s="135"/>
      <c r="C337" s="135"/>
      <c r="D337" s="135"/>
      <c r="E337" s="135"/>
      <c r="F337" s="135"/>
      <c r="G337" s="135"/>
      <c r="H337" s="135"/>
      <c r="I337" s="136"/>
      <c r="J337" s="136"/>
      <c r="K337" s="136"/>
      <c r="L337" s="136"/>
      <c r="M337" s="137"/>
    </row>
    <row r="340" spans="1:13" ht="12.75">
      <c r="A340" s="38"/>
      <c r="B340" s="39"/>
      <c r="C340" s="40"/>
      <c r="D340" s="40"/>
      <c r="E340" s="41" t="s">
        <v>279</v>
      </c>
      <c r="F340" s="41"/>
      <c r="G340" s="42" t="s">
        <v>280</v>
      </c>
      <c r="H340" s="42"/>
      <c r="I340" s="42"/>
      <c r="J340" s="42"/>
      <c r="K340" s="42"/>
      <c r="L340" s="42"/>
      <c r="M340" s="42"/>
    </row>
    <row r="341" spans="1:13" ht="12.75">
      <c r="A341" s="43"/>
      <c r="B341" s="44" t="s">
        <v>281</v>
      </c>
      <c r="C341" s="45"/>
      <c r="D341" s="45"/>
      <c r="E341" s="46" t="s">
        <v>282</v>
      </c>
      <c r="F341" s="46"/>
      <c r="G341" s="47" t="s">
        <v>283</v>
      </c>
      <c r="H341" s="47"/>
      <c r="I341" s="47"/>
      <c r="J341" s="47"/>
      <c r="K341" s="47"/>
      <c r="L341" s="47"/>
      <c r="M341" s="47"/>
    </row>
    <row r="342" spans="1:13" ht="12.75">
      <c r="A342" s="48"/>
      <c r="B342" s="43" t="s">
        <v>284</v>
      </c>
      <c r="C342" s="45"/>
      <c r="D342" s="45"/>
      <c r="E342" s="49" t="s">
        <v>285</v>
      </c>
      <c r="F342" s="49"/>
      <c r="G342" s="50" t="s">
        <v>286</v>
      </c>
      <c r="H342" s="50"/>
      <c r="I342" s="50"/>
      <c r="J342" s="50"/>
      <c r="K342" s="50"/>
      <c r="L342" s="50"/>
      <c r="M342" s="50"/>
    </row>
    <row r="343" spans="1:13" ht="12.75">
      <c r="A343" s="51"/>
      <c r="B343" s="52" t="s">
        <v>287</v>
      </c>
      <c r="C343" s="48"/>
      <c r="D343" s="45"/>
      <c r="E343" s="53" t="s">
        <v>288</v>
      </c>
      <c r="F343" s="53"/>
      <c r="G343" s="54"/>
      <c r="H343" s="54"/>
      <c r="I343" s="54"/>
      <c r="J343" s="55" t="s">
        <v>289</v>
      </c>
      <c r="K343" s="56">
        <v>0.5</v>
      </c>
      <c r="L343" s="56"/>
      <c r="M343" s="56"/>
    </row>
    <row r="344" spans="1:13" ht="12.75">
      <c r="A344" s="57" t="s">
        <v>290</v>
      </c>
      <c r="C344" s="45"/>
      <c r="D344" s="45"/>
      <c r="E344" s="57" t="s">
        <v>290</v>
      </c>
      <c r="H344" s="58"/>
      <c r="I344" s="59"/>
      <c r="J344" s="60"/>
      <c r="K344" s="60"/>
      <c r="L344" s="60"/>
      <c r="M344" s="61"/>
    </row>
    <row r="345" spans="1:13" ht="12.75">
      <c r="A345" s="62" t="s">
        <v>291</v>
      </c>
      <c r="B345" s="63" t="s">
        <v>20</v>
      </c>
      <c r="C345" s="63"/>
      <c r="D345" s="64"/>
      <c r="E345" s="62" t="s">
        <v>292</v>
      </c>
      <c r="F345" s="65" t="s">
        <v>51</v>
      </c>
      <c r="G345" s="65"/>
      <c r="H345" s="65"/>
      <c r="I345" s="65"/>
      <c r="J345" s="65"/>
      <c r="K345" s="65"/>
      <c r="L345" s="65"/>
      <c r="M345" s="65"/>
    </row>
    <row r="346" spans="1:13" ht="12.75">
      <c r="A346" s="66" t="s">
        <v>293</v>
      </c>
      <c r="B346" s="67" t="s">
        <v>156</v>
      </c>
      <c r="C346" s="67"/>
      <c r="D346" s="68"/>
      <c r="E346" s="69" t="s">
        <v>294</v>
      </c>
      <c r="F346" s="70" t="s">
        <v>161</v>
      </c>
      <c r="G346" s="70"/>
      <c r="H346" s="70"/>
      <c r="I346" s="70"/>
      <c r="J346" s="70"/>
      <c r="K346" s="70"/>
      <c r="L346" s="70"/>
      <c r="M346" s="70"/>
    </row>
    <row r="347" spans="1:13" ht="12.75">
      <c r="A347" s="71" t="s">
        <v>55</v>
      </c>
      <c r="B347" s="72" t="s">
        <v>157</v>
      </c>
      <c r="C347" s="72"/>
      <c r="D347" s="68"/>
      <c r="E347" s="73" t="s">
        <v>296</v>
      </c>
      <c r="F347" s="74" t="s">
        <v>170</v>
      </c>
      <c r="G347" s="74"/>
      <c r="H347" s="74"/>
      <c r="I347" s="74"/>
      <c r="J347" s="74"/>
      <c r="K347" s="74"/>
      <c r="L347" s="74"/>
      <c r="M347" s="74"/>
    </row>
    <row r="348" spans="1:13" ht="12.75">
      <c r="A348" s="71" t="s">
        <v>58</v>
      </c>
      <c r="B348" s="72" t="s">
        <v>154</v>
      </c>
      <c r="C348" s="72"/>
      <c r="D348" s="68"/>
      <c r="E348" s="75" t="s">
        <v>298</v>
      </c>
      <c r="F348" s="74" t="s">
        <v>175</v>
      </c>
      <c r="G348" s="74"/>
      <c r="H348" s="74"/>
      <c r="I348" s="74"/>
      <c r="J348" s="74"/>
      <c r="K348" s="74"/>
      <c r="L348" s="74"/>
      <c r="M348" s="74"/>
    </row>
    <row r="349" spans="1:13" ht="12.75">
      <c r="A349" s="45"/>
      <c r="B349" s="45"/>
      <c r="C349" s="45"/>
      <c r="D349" s="45"/>
      <c r="E349" s="57" t="s">
        <v>300</v>
      </c>
      <c r="F349" s="76"/>
      <c r="G349" s="76"/>
      <c r="H349" s="76"/>
      <c r="I349" s="45"/>
      <c r="J349" s="45"/>
      <c r="K349" s="45"/>
      <c r="L349" s="77"/>
      <c r="M349" s="78"/>
    </row>
    <row r="350" spans="1:13" ht="12.75">
      <c r="A350" s="79" t="s">
        <v>301</v>
      </c>
      <c r="B350" s="45"/>
      <c r="C350" s="45"/>
      <c r="D350" s="45"/>
      <c r="E350" s="80" t="s">
        <v>302</v>
      </c>
      <c r="F350" s="80" t="s">
        <v>303</v>
      </c>
      <c r="G350" s="80" t="s">
        <v>304</v>
      </c>
      <c r="H350" s="80" t="s">
        <v>305</v>
      </c>
      <c r="I350" s="80" t="s">
        <v>306</v>
      </c>
      <c r="J350" s="81" t="s">
        <v>242</v>
      </c>
      <c r="K350" s="81"/>
      <c r="L350" s="80" t="s">
        <v>307</v>
      </c>
      <c r="M350" s="82" t="s">
        <v>308</v>
      </c>
    </row>
    <row r="351" spans="1:13" ht="12.75">
      <c r="A351" s="83" t="s">
        <v>309</v>
      </c>
      <c r="B351" s="84" t="str">
        <f>IF(B346&gt;"",B346,"")</f>
        <v>Danila Filyushkin</v>
      </c>
      <c r="C351" s="84" t="str">
        <f>IF(F346&gt;"",F346,"")</f>
        <v>Victor Flemmich</v>
      </c>
      <c r="D351" s="84"/>
      <c r="E351" s="85">
        <v>-8</v>
      </c>
      <c r="F351" s="85">
        <v>6</v>
      </c>
      <c r="G351" s="85">
        <v>6</v>
      </c>
      <c r="H351" s="85">
        <v>-7</v>
      </c>
      <c r="I351" s="85">
        <v>-12</v>
      </c>
      <c r="J351" s="86">
        <f>IF(ISBLANK(E351),"",COUNTIF(E351:I351,"&gt;=0"))</f>
        <v>2</v>
      </c>
      <c r="K351" s="87">
        <f>IF(ISBLANK(E351),"",(IF(LEFT(E351,1)="-",1,0)+IF(LEFT(F351,1)="-",1,0)+IF(LEFT(G351,1)="-",1,0)+IF(LEFT(H351,1)="-",1,0)+IF(LEFT(I351,1)="-",1,0)))</f>
        <v>3</v>
      </c>
      <c r="L351" s="88">
        <f>IF(J351=3,1,"")</f>
      </c>
      <c r="M351" s="89">
        <f>IF(K351=3,1,"")</f>
        <v>1</v>
      </c>
    </row>
    <row r="352" spans="1:13" ht="12.75">
      <c r="A352" s="90" t="s">
        <v>310</v>
      </c>
      <c r="B352" s="91" t="str">
        <f>IF(B347&gt;"",B347,"")</f>
        <v>Stepan Larkin</v>
      </c>
      <c r="C352" s="91" t="str">
        <f>IF(F347&gt;"",F347,"")</f>
        <v>Nicolas Mustonen</v>
      </c>
      <c r="D352" s="91"/>
      <c r="E352" s="92">
        <v>-5</v>
      </c>
      <c r="F352" s="93">
        <v>4</v>
      </c>
      <c r="G352" s="93">
        <v>6</v>
      </c>
      <c r="H352" s="93">
        <v>-7</v>
      </c>
      <c r="I352" s="93">
        <v>-5</v>
      </c>
      <c r="J352" s="94">
        <f>IF(ISBLANK(E352),"",COUNTIF(E352:I352,"&gt;=0"))</f>
        <v>2</v>
      </c>
      <c r="K352" s="95">
        <f>IF(ISBLANK(E352),"",(IF(LEFT(E352,1)="-",1,0)+IF(LEFT(F352,1)="-",1,0)+IF(LEFT(G352,1)="-",1,0)+IF(LEFT(H352,1)="-",1,0)+IF(LEFT(I352,1)="-",1,0)))</f>
        <v>3</v>
      </c>
      <c r="L352" s="96">
        <f>IF(J352=3,1,"")</f>
      </c>
      <c r="M352" s="97">
        <f>IF(K352=3,1,"")</f>
        <v>1</v>
      </c>
    </row>
    <row r="353" spans="1:13" ht="12.75">
      <c r="A353" s="98" t="s">
        <v>311</v>
      </c>
      <c r="B353" s="99" t="str">
        <f>IF(B348&gt;"",B348,"")</f>
        <v>Iakov Trifonov</v>
      </c>
      <c r="C353" s="99" t="str">
        <f>IF(F348&gt;"",F348,"")</f>
        <v>Matias Mäkinen</v>
      </c>
      <c r="D353" s="99"/>
      <c r="E353" s="92">
        <v>-1</v>
      </c>
      <c r="F353" s="100">
        <v>-1</v>
      </c>
      <c r="G353" s="92">
        <v>-3</v>
      </c>
      <c r="H353" s="92"/>
      <c r="I353" s="92"/>
      <c r="J353" s="94">
        <f>IF(ISBLANK(E353),"",COUNTIF(E353:I353,"&gt;=0"))</f>
        <v>0</v>
      </c>
      <c r="K353" s="101">
        <f>IF(ISBLANK(E353),"",(IF(LEFT(E353,1)="-",1,0)+IF(LEFT(F353,1)="-",1,0)+IF(LEFT(G353,1)="-",1,0)+IF(LEFT(H353,1)="-",1,0)+IF(LEFT(I353,1)="-",1,0)))</f>
        <v>3</v>
      </c>
      <c r="L353" s="102">
        <f>IF(J353=3,1,"")</f>
      </c>
      <c r="M353" s="103">
        <f>IF(K353=3,1,"")</f>
        <v>1</v>
      </c>
    </row>
    <row r="354" spans="1:13" ht="12.75">
      <c r="A354" s="104" t="s">
        <v>312</v>
      </c>
      <c r="B354" s="84" t="str">
        <f>IF(B347&gt;"",B347,"")</f>
        <v>Stepan Larkin</v>
      </c>
      <c r="C354" s="84" t="str">
        <f>IF(F346&gt;"",F346,"")</f>
        <v>Victor Flemmich</v>
      </c>
      <c r="D354" s="105"/>
      <c r="E354" s="106">
        <v>3</v>
      </c>
      <c r="F354" s="107">
        <v>8</v>
      </c>
      <c r="G354" s="106">
        <v>8</v>
      </c>
      <c r="H354" s="106"/>
      <c r="I354" s="106"/>
      <c r="J354" s="86">
        <f>IF(ISBLANK(E354),"",COUNTIF(E354:I354,"&gt;=0"))</f>
        <v>3</v>
      </c>
      <c r="K354" s="87">
        <f>IF(ISBLANK(E354),"",(IF(LEFT(E354,1)="-",1,0)+IF(LEFT(F354,1)="-",1,0)+IF(LEFT(G354,1)="-",1,0)+IF(LEFT(H354,1)="-",1,0)+IF(LEFT(I354,1)="-",1,0)))</f>
        <v>0</v>
      </c>
      <c r="L354" s="88">
        <f>IF(J354=3,1,"")</f>
        <v>1</v>
      </c>
      <c r="M354" s="89">
        <f>IF(K354=3,1,"")</f>
      </c>
    </row>
    <row r="355" spans="1:13" ht="12.75">
      <c r="A355" s="98" t="s">
        <v>313</v>
      </c>
      <c r="B355" s="91" t="str">
        <f>IF(B346&gt;"",B346,"")</f>
        <v>Danila Filyushkin</v>
      </c>
      <c r="C355" s="91" t="str">
        <f>IF(F348&gt;"",F348,"")</f>
        <v>Matias Mäkinen</v>
      </c>
      <c r="D355" s="99"/>
      <c r="E355" s="92">
        <v>-3</v>
      </c>
      <c r="F355" s="100">
        <v>-2</v>
      </c>
      <c r="G355" s="92">
        <v>-3</v>
      </c>
      <c r="H355" s="92"/>
      <c r="I355" s="92"/>
      <c r="J355" s="94">
        <f>IF(ISBLANK(E355),"",COUNTIF(E355:I355,"&gt;=0"))</f>
        <v>0</v>
      </c>
      <c r="K355" s="95">
        <f>IF(ISBLANK(E355),"",(IF(LEFT(E355,1)="-",1,0)+IF(LEFT(F355,1)="-",1,0)+IF(LEFT(G355,1)="-",1,0)+IF(LEFT(H355,1)="-",1,0)+IF(LEFT(I355,1)="-",1,0)))</f>
        <v>3</v>
      </c>
      <c r="L355" s="96">
        <f>IF(J355=3,1,"")</f>
      </c>
      <c r="M355" s="97">
        <f>IF(K355=3,1,"")</f>
        <v>1</v>
      </c>
    </row>
    <row r="356" spans="1:13" ht="12.75">
      <c r="A356" s="108" t="s">
        <v>314</v>
      </c>
      <c r="B356" s="109" t="str">
        <f>IF(B348&gt;"",B348,"")</f>
        <v>Iakov Trifonov</v>
      </c>
      <c r="C356" s="109" t="str">
        <f>IF(F347&gt;"",F347,"")</f>
        <v>Nicolas Mustonen</v>
      </c>
      <c r="D356" s="109"/>
      <c r="E356" s="110">
        <v>-4</v>
      </c>
      <c r="F356" s="111">
        <v>-2</v>
      </c>
      <c r="G356" s="110">
        <v>-9</v>
      </c>
      <c r="H356" s="110"/>
      <c r="I356" s="110"/>
      <c r="J356" s="112">
        <f>IF(ISBLANK(E356),"",COUNTIF(E356:I356,"&gt;=0"))</f>
        <v>0</v>
      </c>
      <c r="K356" s="113">
        <f>IF(ISBLANK(E356),"",(IF(LEFT(E356,1)="-",1,0)+IF(LEFT(F356,1)="-",1,0)+IF(LEFT(G356,1)="-",1,0)+IF(LEFT(H356,1)="-",1,0)+IF(LEFT(I356,1)="-",1,0)))</f>
        <v>3</v>
      </c>
      <c r="L356" s="114">
        <f>IF(J356=3,1,"")</f>
      </c>
      <c r="M356" s="115">
        <f>IF(K356=3,1,"")</f>
        <v>1</v>
      </c>
    </row>
    <row r="357" spans="1:13" ht="12.75">
      <c r="A357" s="116" t="s">
        <v>315</v>
      </c>
      <c r="B357" s="117" t="str">
        <f>IF(B347&gt;"",B347,"")</f>
        <v>Stepan Larkin</v>
      </c>
      <c r="C357" s="117" t="str">
        <f>IF(F348&gt;"",F348,"")</f>
        <v>Matias Mäkinen</v>
      </c>
      <c r="D357" s="118"/>
      <c r="E357" s="119"/>
      <c r="F357" s="119"/>
      <c r="G357" s="119"/>
      <c r="H357" s="119"/>
      <c r="I357" s="119"/>
      <c r="J357" s="120">
        <f>IF(ISBLANK(E357),"",COUNTIF(E357:I357,"&gt;=0"))</f>
      </c>
      <c r="K357" s="121">
        <f>IF(ISBLANK(E357),"",(IF(LEFT(E357,1)="-",1,0)+IF(LEFT(F357,1)="-",1,0)+IF(LEFT(G357,1)="-",1,0)+IF(LEFT(H357,1)="-",1,0)+IF(LEFT(I357,1)="-",1,0)))</f>
      </c>
      <c r="L357" s="122">
        <f>IF(J357=3,1,"")</f>
      </c>
      <c r="M357" s="123">
        <f>IF(K357=3,1,"")</f>
      </c>
    </row>
    <row r="358" spans="1:13" ht="12.75">
      <c r="A358" s="90" t="s">
        <v>316</v>
      </c>
      <c r="B358" s="91" t="str">
        <f>IF(B348&gt;"",B348,"")</f>
        <v>Iakov Trifonov</v>
      </c>
      <c r="C358" s="91" t="str">
        <f>IF(F346&gt;"",F346,"")</f>
        <v>Victor Flemmich</v>
      </c>
      <c r="D358" s="124"/>
      <c r="E358" s="119"/>
      <c r="F358" s="93"/>
      <c r="G358" s="93"/>
      <c r="H358" s="93"/>
      <c r="I358" s="93"/>
      <c r="J358" s="94">
        <f>IF(ISBLANK(E358),"",COUNTIF(E358:I358,"&gt;=0"))</f>
      </c>
      <c r="K358" s="95">
        <f>IF(ISBLANK(E358),"",(IF(LEFT(E358,1)="-",1,0)+IF(LEFT(F358,1)="-",1,0)+IF(LEFT(G358,1)="-",1,0)+IF(LEFT(H358,1)="-",1,0)+IF(LEFT(I358,1)="-",1,0)))</f>
      </c>
      <c r="L358" s="96">
        <f>IF(J358=3,1,"")</f>
      </c>
      <c r="M358" s="97">
        <f>IF(K358=3,1,"")</f>
      </c>
    </row>
    <row r="359" spans="1:13" ht="12.75">
      <c r="A359" s="108" t="s">
        <v>317</v>
      </c>
      <c r="B359" s="109" t="str">
        <f>IF(B346&gt;"",B346,"")</f>
        <v>Danila Filyushkin</v>
      </c>
      <c r="C359" s="109" t="str">
        <f>IF(F347&gt;"",F347,"")</f>
        <v>Nicolas Mustonen</v>
      </c>
      <c r="D359" s="125"/>
      <c r="E359" s="110"/>
      <c r="F359" s="110"/>
      <c r="G359" s="110"/>
      <c r="H359" s="110"/>
      <c r="I359" s="110"/>
      <c r="J359" s="112">
        <f>IF(ISBLANK(E359),"",COUNTIF(E359:I359,"&gt;=0"))</f>
      </c>
      <c r="K359" s="113">
        <f>IF(ISBLANK(E359),"",(IF(LEFT(E359,1)="-",1,0)+IF(LEFT(F359,1)="-",1,0)+IF(LEFT(G359,1)="-",1,0)+IF(LEFT(H359,1)="-",1,0)+IF(LEFT(I359,1)="-",1,0)))</f>
      </c>
      <c r="L359" s="114">
        <f>IF(J359=3,1,"")</f>
      </c>
      <c r="M359" s="115">
        <f>IF(K359=3,1,"")</f>
      </c>
    </row>
    <row r="360" spans="1:13" ht="12.75">
      <c r="A360" s="45"/>
      <c r="B360" s="45"/>
      <c r="C360" s="45"/>
      <c r="D360" s="45"/>
      <c r="E360" s="45"/>
      <c r="F360" s="45"/>
      <c r="G360" s="45"/>
      <c r="H360" s="126" t="s">
        <v>318</v>
      </c>
      <c r="I360" s="126"/>
      <c r="J360" s="127">
        <f>IF(ISBLANK(B346),"",SUM(J351:J359))</f>
        <v>7</v>
      </c>
      <c r="K360" s="127">
        <f>IF(ISBLANK(F346),"",SUM(K351:K359))</f>
        <v>15</v>
      </c>
      <c r="L360" s="128">
        <f>IF(ISBLANK(E351),"",SUM(L351:L359))</f>
        <v>1</v>
      </c>
      <c r="M360" s="129">
        <f>IF(ISBLANK(E351),"",SUM(M351:M359))</f>
        <v>5</v>
      </c>
    </row>
    <row r="361" spans="1:13" ht="12.75">
      <c r="A361" s="130" t="s">
        <v>319</v>
      </c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131"/>
    </row>
    <row r="362" spans="1:13" ht="12.75">
      <c r="A362" s="132" t="s">
        <v>320</v>
      </c>
      <c r="B362" s="132"/>
      <c r="C362" s="132" t="s">
        <v>321</v>
      </c>
      <c r="D362" s="44"/>
      <c r="E362" s="132"/>
      <c r="F362" s="132" t="s">
        <v>251</v>
      </c>
      <c r="G362" s="44"/>
      <c r="H362" s="132"/>
      <c r="I362" s="133" t="s">
        <v>322</v>
      </c>
      <c r="J362" s="48"/>
      <c r="K362" s="45"/>
      <c r="L362" s="45"/>
      <c r="M362" s="131"/>
    </row>
    <row r="363" spans="1:13" ht="12.75">
      <c r="A363" s="45"/>
      <c r="B363" s="45"/>
      <c r="C363" s="45"/>
      <c r="D363" s="45"/>
      <c r="E363" s="45"/>
      <c r="F363" s="45"/>
      <c r="G363" s="45"/>
      <c r="H363" s="45"/>
      <c r="I363" s="134" t="str">
        <f>IF(L360=5,B345,IF(M360=5,F345,""))</f>
        <v>GraPi</v>
      </c>
      <c r="J363" s="134"/>
      <c r="K363" s="134"/>
      <c r="L363" s="134"/>
      <c r="M363" s="134"/>
    </row>
    <row r="366" spans="1:13" ht="12.75">
      <c r="A366" s="38"/>
      <c r="B366" s="39"/>
      <c r="C366" s="40"/>
      <c r="D366" s="40"/>
      <c r="E366" s="41" t="s">
        <v>279</v>
      </c>
      <c r="F366" s="41"/>
      <c r="G366" s="42" t="s">
        <v>280</v>
      </c>
      <c r="H366" s="42"/>
      <c r="I366" s="42"/>
      <c r="J366" s="42"/>
      <c r="K366" s="42"/>
      <c r="L366" s="42"/>
      <c r="M366" s="42"/>
    </row>
    <row r="367" spans="1:13" ht="12.75">
      <c r="A367" s="43"/>
      <c r="B367" s="44" t="s">
        <v>281</v>
      </c>
      <c r="C367" s="45"/>
      <c r="D367" s="45"/>
      <c r="E367" s="46" t="s">
        <v>282</v>
      </c>
      <c r="F367" s="46"/>
      <c r="G367" s="47" t="s">
        <v>283</v>
      </c>
      <c r="H367" s="47"/>
      <c r="I367" s="47"/>
      <c r="J367" s="47"/>
      <c r="K367" s="47"/>
      <c r="L367" s="47"/>
      <c r="M367" s="47"/>
    </row>
    <row r="368" spans="1:13" ht="12.75">
      <c r="A368" s="48"/>
      <c r="B368" s="43" t="s">
        <v>284</v>
      </c>
      <c r="C368" s="45"/>
      <c r="D368" s="45"/>
      <c r="E368" s="49" t="s">
        <v>285</v>
      </c>
      <c r="F368" s="49"/>
      <c r="G368" s="50" t="s">
        <v>286</v>
      </c>
      <c r="H368" s="50"/>
      <c r="I368" s="50"/>
      <c r="J368" s="50"/>
      <c r="K368" s="50"/>
      <c r="L368" s="50"/>
      <c r="M368" s="50"/>
    </row>
    <row r="369" spans="1:13" ht="12.75">
      <c r="A369" s="51"/>
      <c r="B369" s="52" t="s">
        <v>287</v>
      </c>
      <c r="C369" s="48"/>
      <c r="D369" s="45"/>
      <c r="E369" s="53" t="s">
        <v>288</v>
      </c>
      <c r="F369" s="53"/>
      <c r="G369" s="54"/>
      <c r="H369" s="54"/>
      <c r="I369" s="54"/>
      <c r="J369" s="55" t="s">
        <v>289</v>
      </c>
      <c r="K369" s="56">
        <v>0.5</v>
      </c>
      <c r="L369" s="56"/>
      <c r="M369" s="56"/>
    </row>
    <row r="370" spans="1:13" ht="12.75">
      <c r="A370" s="57" t="s">
        <v>290</v>
      </c>
      <c r="C370" s="45"/>
      <c r="D370" s="45"/>
      <c r="E370" s="57" t="s">
        <v>290</v>
      </c>
      <c r="H370" s="58"/>
      <c r="I370" s="59"/>
      <c r="J370" s="60"/>
      <c r="K370" s="60"/>
      <c r="L370" s="60"/>
      <c r="M370" s="61"/>
    </row>
    <row r="371" spans="1:13" ht="12.75">
      <c r="A371" s="62" t="s">
        <v>291</v>
      </c>
      <c r="B371" s="63" t="s">
        <v>22</v>
      </c>
      <c r="C371" s="63"/>
      <c r="D371" s="64"/>
      <c r="E371" s="62" t="s">
        <v>292</v>
      </c>
      <c r="F371" s="65" t="s">
        <v>3</v>
      </c>
      <c r="G371" s="65"/>
      <c r="H371" s="65"/>
      <c r="I371" s="65"/>
      <c r="J371" s="65"/>
      <c r="K371" s="65"/>
      <c r="L371" s="65"/>
      <c r="M371" s="65"/>
    </row>
    <row r="372" spans="1:13" ht="12.75">
      <c r="A372" s="66" t="s">
        <v>293</v>
      </c>
      <c r="B372" s="67" t="s">
        <v>147</v>
      </c>
      <c r="C372" s="67"/>
      <c r="D372" s="68"/>
      <c r="E372" s="69" t="s">
        <v>294</v>
      </c>
      <c r="F372" s="70" t="s">
        <v>2</v>
      </c>
      <c r="G372" s="70"/>
      <c r="H372" s="70"/>
      <c r="I372" s="70"/>
      <c r="J372" s="70"/>
      <c r="K372" s="70"/>
      <c r="L372" s="70"/>
      <c r="M372" s="70"/>
    </row>
    <row r="373" spans="1:13" ht="12.75">
      <c r="A373" s="71" t="s">
        <v>55</v>
      </c>
      <c r="B373" s="72" t="s">
        <v>207</v>
      </c>
      <c r="C373" s="72"/>
      <c r="D373" s="68"/>
      <c r="E373" s="73" t="s">
        <v>296</v>
      </c>
      <c r="F373" s="74" t="s">
        <v>18</v>
      </c>
      <c r="G373" s="74"/>
      <c r="H373" s="74"/>
      <c r="I373" s="74"/>
      <c r="J373" s="74"/>
      <c r="K373" s="74"/>
      <c r="L373" s="74"/>
      <c r="M373" s="74"/>
    </row>
    <row r="374" spans="1:13" ht="12.75">
      <c r="A374" s="71" t="s">
        <v>58</v>
      </c>
      <c r="B374" s="72" t="s">
        <v>206</v>
      </c>
      <c r="C374" s="72"/>
      <c r="D374" s="68"/>
      <c r="E374" s="75" t="s">
        <v>298</v>
      </c>
      <c r="F374" s="74" t="s">
        <v>64</v>
      </c>
      <c r="G374" s="74"/>
      <c r="H374" s="74"/>
      <c r="I374" s="74"/>
      <c r="J374" s="74"/>
      <c r="K374" s="74"/>
      <c r="L374" s="74"/>
      <c r="M374" s="74"/>
    </row>
    <row r="375" spans="1:13" ht="12.75">
      <c r="A375" s="45"/>
      <c r="B375" s="45"/>
      <c r="C375" s="45"/>
      <c r="D375" s="45"/>
      <c r="E375" s="57" t="s">
        <v>300</v>
      </c>
      <c r="F375" s="76"/>
      <c r="G375" s="76"/>
      <c r="H375" s="76"/>
      <c r="I375" s="45"/>
      <c r="J375" s="45"/>
      <c r="K375" s="45"/>
      <c r="L375" s="77"/>
      <c r="M375" s="78"/>
    </row>
    <row r="376" spans="1:13" ht="12.75">
      <c r="A376" s="79" t="s">
        <v>301</v>
      </c>
      <c r="B376" s="45"/>
      <c r="C376" s="45"/>
      <c r="D376" s="45"/>
      <c r="E376" s="80" t="s">
        <v>302</v>
      </c>
      <c r="F376" s="80" t="s">
        <v>303</v>
      </c>
      <c r="G376" s="80" t="s">
        <v>304</v>
      </c>
      <c r="H376" s="80" t="s">
        <v>305</v>
      </c>
      <c r="I376" s="80" t="s">
        <v>306</v>
      </c>
      <c r="J376" s="81" t="s">
        <v>242</v>
      </c>
      <c r="K376" s="81"/>
      <c r="L376" s="80" t="s">
        <v>307</v>
      </c>
      <c r="M376" s="82" t="s">
        <v>308</v>
      </c>
    </row>
    <row r="377" spans="1:13" ht="12.75">
      <c r="A377" s="83" t="s">
        <v>309</v>
      </c>
      <c r="B377" s="84" t="str">
        <f>IF(B372&gt;"",B372,"")</f>
        <v>Tatu Pitkänen</v>
      </c>
      <c r="C377" s="84" t="str">
        <f>IF(F372&gt;"",F372,"")</f>
        <v>Jussi Mäkelä</v>
      </c>
      <c r="D377" s="84"/>
      <c r="E377" s="85">
        <v>-4</v>
      </c>
      <c r="F377" s="85">
        <v>-4</v>
      </c>
      <c r="G377" s="85">
        <v>-4</v>
      </c>
      <c r="H377" s="85"/>
      <c r="I377" s="85"/>
      <c r="J377" s="86">
        <f>IF(ISBLANK(E377),"",COUNTIF(E377:I377,"&gt;=0"))</f>
        <v>0</v>
      </c>
      <c r="K377" s="87">
        <f>IF(ISBLANK(E377),"",(IF(LEFT(E377,1)="-",1,0)+IF(LEFT(F377,1)="-",1,0)+IF(LEFT(G377,1)="-",1,0)+IF(LEFT(H377,1)="-",1,0)+IF(LEFT(I377,1)="-",1,0)))</f>
        <v>3</v>
      </c>
      <c r="L377" s="88">
        <f>IF(J377=3,1,"")</f>
      </c>
      <c r="M377" s="89">
        <f>IF(K377=3,1,"")</f>
        <v>1</v>
      </c>
    </row>
    <row r="378" spans="1:13" ht="12.75">
      <c r="A378" s="90" t="s">
        <v>310</v>
      </c>
      <c r="B378" s="91" t="str">
        <f>IF(B373&gt;"",B373,"")</f>
        <v>Anton Mäkinen</v>
      </c>
      <c r="C378" s="91" t="str">
        <f>IF(F373&gt;"",F373,"")</f>
        <v>Kimi Kivelä</v>
      </c>
      <c r="D378" s="91"/>
      <c r="E378" s="92">
        <v>7</v>
      </c>
      <c r="F378" s="93">
        <v>7</v>
      </c>
      <c r="G378" s="93">
        <v>9</v>
      </c>
      <c r="H378" s="93"/>
      <c r="I378" s="93"/>
      <c r="J378" s="94">
        <f>IF(ISBLANK(E378),"",COUNTIF(E378:I378,"&gt;=0"))</f>
        <v>3</v>
      </c>
      <c r="K378" s="95">
        <f>IF(ISBLANK(E378),"",(IF(LEFT(E378,1)="-",1,0)+IF(LEFT(F378,1)="-",1,0)+IF(LEFT(G378,1)="-",1,0)+IF(LEFT(H378,1)="-",1,0)+IF(LEFT(I378,1)="-",1,0)))</f>
        <v>0</v>
      </c>
      <c r="L378" s="96">
        <f>IF(J378=3,1,"")</f>
        <v>1</v>
      </c>
      <c r="M378" s="97">
        <f>IF(K378=3,1,"")</f>
      </c>
    </row>
    <row r="379" spans="1:13" ht="12.75">
      <c r="A379" s="98" t="s">
        <v>311</v>
      </c>
      <c r="B379" s="99" t="str">
        <f>IF(B374&gt;"",B374,"")</f>
        <v>Toni Pitkänen</v>
      </c>
      <c r="C379" s="99" t="str">
        <f>IF(F374&gt;"",F374,"")</f>
        <v>Jarkko Rautell</v>
      </c>
      <c r="D379" s="99"/>
      <c r="E379" s="92">
        <v>7</v>
      </c>
      <c r="F379" s="100">
        <v>5</v>
      </c>
      <c r="G379" s="92">
        <v>9</v>
      </c>
      <c r="H379" s="92"/>
      <c r="I379" s="92"/>
      <c r="J379" s="94">
        <f>IF(ISBLANK(E379),"",COUNTIF(E379:I379,"&gt;=0"))</f>
        <v>3</v>
      </c>
      <c r="K379" s="101">
        <f>IF(ISBLANK(E379),"",(IF(LEFT(E379,1)="-",1,0)+IF(LEFT(F379,1)="-",1,0)+IF(LEFT(G379,1)="-",1,0)+IF(LEFT(H379,1)="-",1,0)+IF(LEFT(I379,1)="-",1,0)))</f>
        <v>0</v>
      </c>
      <c r="L379" s="102">
        <f>IF(J379=3,1,"")</f>
        <v>1</v>
      </c>
      <c r="M379" s="103">
        <f>IF(K379=3,1,"")</f>
      </c>
    </row>
    <row r="380" spans="1:13" ht="12.75">
      <c r="A380" s="104" t="s">
        <v>312</v>
      </c>
      <c r="B380" s="84" t="str">
        <f>IF(B373&gt;"",B373,"")</f>
        <v>Anton Mäkinen</v>
      </c>
      <c r="C380" s="84" t="str">
        <f>IF(F372&gt;"",F372,"")</f>
        <v>Jussi Mäkelä</v>
      </c>
      <c r="D380" s="105"/>
      <c r="E380" s="106">
        <v>-4</v>
      </c>
      <c r="F380" s="107">
        <v>-6</v>
      </c>
      <c r="G380" s="106">
        <v>-5</v>
      </c>
      <c r="H380" s="106"/>
      <c r="I380" s="106"/>
      <c r="J380" s="86">
        <f>IF(ISBLANK(E380),"",COUNTIF(E380:I380,"&gt;=0"))</f>
        <v>0</v>
      </c>
      <c r="K380" s="87">
        <f>IF(ISBLANK(E380),"",(IF(LEFT(E380,1)="-",1,0)+IF(LEFT(F380,1)="-",1,0)+IF(LEFT(G380,1)="-",1,0)+IF(LEFT(H380,1)="-",1,0)+IF(LEFT(I380,1)="-",1,0)))</f>
        <v>3</v>
      </c>
      <c r="L380" s="88">
        <f>IF(J380=3,1,"")</f>
      </c>
      <c r="M380" s="89">
        <f>IF(K380=3,1,"")</f>
        <v>1</v>
      </c>
    </row>
    <row r="381" spans="1:13" ht="12.75">
      <c r="A381" s="98" t="s">
        <v>313</v>
      </c>
      <c r="B381" s="91" t="str">
        <f>IF(B372&gt;"",B372,"")</f>
        <v>Tatu Pitkänen</v>
      </c>
      <c r="C381" s="91" t="str">
        <f>IF(F374&gt;"",F374,"")</f>
        <v>Jarkko Rautell</v>
      </c>
      <c r="D381" s="99"/>
      <c r="E381" s="92">
        <v>1</v>
      </c>
      <c r="F381" s="100">
        <v>2</v>
      </c>
      <c r="G381" s="92">
        <v>5</v>
      </c>
      <c r="H381" s="92"/>
      <c r="I381" s="92"/>
      <c r="J381" s="94">
        <f>IF(ISBLANK(E381),"",COUNTIF(E381:I381,"&gt;=0"))</f>
        <v>3</v>
      </c>
      <c r="K381" s="95">
        <f>IF(ISBLANK(E381),"",(IF(LEFT(E381,1)="-",1,0)+IF(LEFT(F381,1)="-",1,0)+IF(LEFT(G381,1)="-",1,0)+IF(LEFT(H381,1)="-",1,0)+IF(LEFT(I381,1)="-",1,0)))</f>
        <v>0</v>
      </c>
      <c r="L381" s="96">
        <f>IF(J381=3,1,"")</f>
        <v>1</v>
      </c>
      <c r="M381" s="97">
        <f>IF(K381=3,1,"")</f>
      </c>
    </row>
    <row r="382" spans="1:13" ht="12.75">
      <c r="A382" s="108" t="s">
        <v>314</v>
      </c>
      <c r="B382" s="109" t="str">
        <f>IF(B374&gt;"",B374,"")</f>
        <v>Toni Pitkänen</v>
      </c>
      <c r="C382" s="109" t="str">
        <f>IF(F373&gt;"",F373,"")</f>
        <v>Kimi Kivelä</v>
      </c>
      <c r="D382" s="109"/>
      <c r="E382" s="110">
        <v>8</v>
      </c>
      <c r="F382" s="111">
        <v>7</v>
      </c>
      <c r="G382" s="110">
        <v>-1</v>
      </c>
      <c r="H382" s="110">
        <v>-6</v>
      </c>
      <c r="I382" s="110">
        <v>9</v>
      </c>
      <c r="J382" s="112">
        <f>IF(ISBLANK(E382),"",COUNTIF(E382:I382,"&gt;=0"))</f>
        <v>3</v>
      </c>
      <c r="K382" s="113">
        <f>IF(ISBLANK(E382),"",(IF(LEFT(E382,1)="-",1,0)+IF(LEFT(F382,1)="-",1,0)+IF(LEFT(G382,1)="-",1,0)+IF(LEFT(H382,1)="-",1,0)+IF(LEFT(I382,1)="-",1,0)))</f>
        <v>2</v>
      </c>
      <c r="L382" s="114">
        <f>IF(J382=3,1,"")</f>
        <v>1</v>
      </c>
      <c r="M382" s="115">
        <f>IF(K382=3,1,"")</f>
      </c>
    </row>
    <row r="383" spans="1:13" ht="12.75">
      <c r="A383" s="116" t="s">
        <v>315</v>
      </c>
      <c r="B383" s="117" t="str">
        <f>IF(B373&gt;"",B373,"")</f>
        <v>Anton Mäkinen</v>
      </c>
      <c r="C383" s="117" t="str">
        <f>IF(F374&gt;"",F374,"")</f>
        <v>Jarkko Rautell</v>
      </c>
      <c r="D383" s="118"/>
      <c r="E383" s="119">
        <v>4</v>
      </c>
      <c r="F383" s="119">
        <v>5</v>
      </c>
      <c r="G383" s="119">
        <v>8</v>
      </c>
      <c r="H383" s="119"/>
      <c r="I383" s="119"/>
      <c r="J383" s="120">
        <f>IF(ISBLANK(E383),"",COUNTIF(E383:I383,"&gt;=0"))</f>
        <v>3</v>
      </c>
      <c r="K383" s="121">
        <f>IF(ISBLANK(E383),"",(IF(LEFT(E383,1)="-",1,0)+IF(LEFT(F383,1)="-",1,0)+IF(LEFT(G383,1)="-",1,0)+IF(LEFT(H383,1)="-",1,0)+IF(LEFT(I383,1)="-",1,0)))</f>
        <v>0</v>
      </c>
      <c r="L383" s="122">
        <f>IF(J383=3,1,"")</f>
        <v>1</v>
      </c>
      <c r="M383" s="123">
        <f>IF(K383=3,1,"")</f>
      </c>
    </row>
    <row r="384" spans="1:13" ht="12.75">
      <c r="A384" s="90" t="s">
        <v>316</v>
      </c>
      <c r="B384" s="91" t="str">
        <f>IF(B374&gt;"",B374,"")</f>
        <v>Toni Pitkänen</v>
      </c>
      <c r="C384" s="91" t="str">
        <f>IF(F372&gt;"",F372,"")</f>
        <v>Jussi Mäkelä</v>
      </c>
      <c r="D384" s="124"/>
      <c r="E384" s="119"/>
      <c r="F384" s="93"/>
      <c r="G384" s="93"/>
      <c r="H384" s="93"/>
      <c r="I384" s="93"/>
      <c r="J384" s="94">
        <f>IF(ISBLANK(E384),"",COUNTIF(E384:I384,"&gt;=0"))</f>
      </c>
      <c r="K384" s="95">
        <f>IF(ISBLANK(E384),"",(IF(LEFT(E384,1)="-",1,0)+IF(LEFT(F384,1)="-",1,0)+IF(LEFT(G384,1)="-",1,0)+IF(LEFT(H384,1)="-",1,0)+IF(LEFT(I384,1)="-",1,0)))</f>
      </c>
      <c r="L384" s="96">
        <f>IF(J384=3,1,"")</f>
      </c>
      <c r="M384" s="97">
        <f>IF(K384=3,1,"")</f>
      </c>
    </row>
    <row r="385" spans="1:13" ht="12.75">
      <c r="A385" s="108" t="s">
        <v>317</v>
      </c>
      <c r="B385" s="109" t="str">
        <f>IF(B372&gt;"",B372,"")</f>
        <v>Tatu Pitkänen</v>
      </c>
      <c r="C385" s="109" t="str">
        <f>IF(F373&gt;"",F373,"")</f>
        <v>Kimi Kivelä</v>
      </c>
      <c r="D385" s="125"/>
      <c r="E385" s="110"/>
      <c r="F385" s="110"/>
      <c r="G385" s="110"/>
      <c r="H385" s="110"/>
      <c r="I385" s="110"/>
      <c r="J385" s="112">
        <f>IF(ISBLANK(E385),"",COUNTIF(E385:I385,"&gt;=0"))</f>
      </c>
      <c r="K385" s="113">
        <f>IF(ISBLANK(E385),"",(IF(LEFT(E385,1)="-",1,0)+IF(LEFT(F385,1)="-",1,0)+IF(LEFT(G385,1)="-",1,0)+IF(LEFT(H385,1)="-",1,0)+IF(LEFT(I385,1)="-",1,0)))</f>
      </c>
      <c r="L385" s="114">
        <f>IF(J385=3,1,"")</f>
      </c>
      <c r="M385" s="115">
        <f>IF(K385=3,1,"")</f>
      </c>
    </row>
    <row r="386" spans="1:13" ht="12.75">
      <c r="A386" s="45"/>
      <c r="B386" s="45"/>
      <c r="C386" s="45"/>
      <c r="D386" s="45"/>
      <c r="E386" s="45"/>
      <c r="F386" s="45"/>
      <c r="G386" s="45"/>
      <c r="H386" s="126" t="s">
        <v>318</v>
      </c>
      <c r="I386" s="126"/>
      <c r="J386" s="127">
        <f>IF(ISBLANK(B372),"",SUM(J377:J385))</f>
        <v>15</v>
      </c>
      <c r="K386" s="127">
        <f>IF(ISBLANK(F372),"",SUM(K377:K385))</f>
        <v>8</v>
      </c>
      <c r="L386" s="128">
        <f>IF(ISBLANK(E377),"",SUM(L377:L385))</f>
        <v>5</v>
      </c>
      <c r="M386" s="129">
        <f>IF(ISBLANK(E377),"",SUM(M377:M385))</f>
        <v>2</v>
      </c>
    </row>
    <row r="387" spans="1:13" ht="12.75">
      <c r="A387" s="130" t="s">
        <v>319</v>
      </c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131"/>
    </row>
    <row r="388" spans="1:13" ht="12.75">
      <c r="A388" s="132" t="s">
        <v>320</v>
      </c>
      <c r="B388" s="132"/>
      <c r="C388" s="132" t="s">
        <v>321</v>
      </c>
      <c r="D388" s="44"/>
      <c r="E388" s="132"/>
      <c r="F388" s="132" t="s">
        <v>251</v>
      </c>
      <c r="G388" s="44"/>
      <c r="H388" s="132"/>
      <c r="I388" s="133" t="s">
        <v>322</v>
      </c>
      <c r="J388" s="48"/>
      <c r="K388" s="45"/>
      <c r="L388" s="45"/>
      <c r="M388" s="131"/>
    </row>
    <row r="389" spans="1:13" ht="12.75">
      <c r="A389" s="45"/>
      <c r="B389" s="45"/>
      <c r="C389" s="45"/>
      <c r="D389" s="45"/>
      <c r="E389" s="45"/>
      <c r="F389" s="45"/>
      <c r="G389" s="45"/>
      <c r="H389" s="45"/>
      <c r="I389" s="134" t="str">
        <f>IF(L386=5,B371,IF(M386=5,F371,""))</f>
        <v>Wega</v>
      </c>
      <c r="J389" s="134"/>
      <c r="K389" s="134"/>
      <c r="L389" s="134"/>
      <c r="M389" s="134"/>
    </row>
    <row r="392" spans="1:13" ht="12.75">
      <c r="A392" s="139"/>
      <c r="B392" s="139"/>
      <c r="C392" s="139"/>
      <c r="D392" s="139"/>
      <c r="E392" s="139"/>
      <c r="F392" s="139"/>
      <c r="G392" s="139"/>
      <c r="H392" s="139"/>
      <c r="I392" s="139"/>
      <c r="J392" s="139"/>
      <c r="K392" s="139"/>
      <c r="L392" s="139"/>
      <c r="M392" s="139"/>
    </row>
    <row r="395" spans="1:13" ht="12.75">
      <c r="A395" s="38"/>
      <c r="B395" s="39"/>
      <c r="C395" s="40"/>
      <c r="D395" s="40"/>
      <c r="E395" s="41" t="s">
        <v>279</v>
      </c>
      <c r="F395" s="41"/>
      <c r="G395" s="42" t="s">
        <v>280</v>
      </c>
      <c r="H395" s="42"/>
      <c r="I395" s="42"/>
      <c r="J395" s="42"/>
      <c r="K395" s="42"/>
      <c r="L395" s="42"/>
      <c r="M395" s="42"/>
    </row>
    <row r="396" spans="1:13" ht="12.75">
      <c r="A396" s="43"/>
      <c r="B396" s="44" t="s">
        <v>281</v>
      </c>
      <c r="C396" s="45"/>
      <c r="D396" s="45"/>
      <c r="E396" s="46" t="s">
        <v>282</v>
      </c>
      <c r="F396" s="46"/>
      <c r="G396" s="47" t="s">
        <v>283</v>
      </c>
      <c r="H396" s="47"/>
      <c r="I396" s="47"/>
      <c r="J396" s="47"/>
      <c r="K396" s="47"/>
      <c r="L396" s="47"/>
      <c r="M396" s="47"/>
    </row>
    <row r="397" spans="1:13" ht="12.75">
      <c r="A397" s="48"/>
      <c r="B397" s="43" t="s">
        <v>284</v>
      </c>
      <c r="C397" s="45"/>
      <c r="D397" s="45"/>
      <c r="E397" s="49" t="s">
        <v>285</v>
      </c>
      <c r="F397" s="49"/>
      <c r="G397" s="50"/>
      <c r="H397" s="50"/>
      <c r="I397" s="50"/>
      <c r="J397" s="50"/>
      <c r="K397" s="50"/>
      <c r="L397" s="50"/>
      <c r="M397" s="50"/>
    </row>
    <row r="398" spans="1:13" ht="12.75">
      <c r="A398" s="51"/>
      <c r="B398" s="52" t="s">
        <v>287</v>
      </c>
      <c r="C398" s="48"/>
      <c r="D398" s="45"/>
      <c r="E398" s="53" t="s">
        <v>288</v>
      </c>
      <c r="F398" s="53"/>
      <c r="G398" s="54"/>
      <c r="H398" s="54"/>
      <c r="I398" s="54"/>
      <c r="J398" s="55" t="s">
        <v>289</v>
      </c>
      <c r="K398" s="56">
        <v>0.5</v>
      </c>
      <c r="L398" s="56"/>
      <c r="M398" s="56"/>
    </row>
    <row r="399" spans="1:13" ht="12.75">
      <c r="A399" s="57" t="s">
        <v>290</v>
      </c>
      <c r="C399" s="45"/>
      <c r="D399" s="45"/>
      <c r="E399" s="57" t="s">
        <v>290</v>
      </c>
      <c r="H399" s="58"/>
      <c r="I399" s="59"/>
      <c r="J399" s="60"/>
      <c r="K399" s="60"/>
      <c r="L399" s="60"/>
      <c r="M399" s="61"/>
    </row>
    <row r="400" spans="1:13" ht="12.75">
      <c r="A400" s="62" t="s">
        <v>291</v>
      </c>
      <c r="B400" s="63" t="s">
        <v>324</v>
      </c>
      <c r="C400" s="63"/>
      <c r="D400" s="64"/>
      <c r="E400" s="62" t="s">
        <v>292</v>
      </c>
      <c r="F400" s="65" t="s">
        <v>9</v>
      </c>
      <c r="G400" s="65"/>
      <c r="H400" s="65"/>
      <c r="I400" s="65"/>
      <c r="J400" s="65"/>
      <c r="K400" s="65"/>
      <c r="L400" s="65"/>
      <c r="M400" s="65"/>
    </row>
    <row r="401" spans="1:13" ht="12.75">
      <c r="A401" s="66" t="s">
        <v>293</v>
      </c>
      <c r="B401" s="67" t="s">
        <v>18</v>
      </c>
      <c r="C401" s="67"/>
      <c r="D401" s="68"/>
      <c r="E401" s="69" t="s">
        <v>294</v>
      </c>
      <c r="F401" s="70" t="s">
        <v>176</v>
      </c>
      <c r="G401" s="70"/>
      <c r="H401" s="70"/>
      <c r="I401" s="70"/>
      <c r="J401" s="70"/>
      <c r="K401" s="70"/>
      <c r="L401" s="70"/>
      <c r="M401" s="70"/>
    </row>
    <row r="402" spans="1:13" ht="12.75">
      <c r="A402" s="71" t="s">
        <v>55</v>
      </c>
      <c r="B402" s="72" t="s">
        <v>2</v>
      </c>
      <c r="C402" s="72"/>
      <c r="D402" s="68"/>
      <c r="E402" s="73" t="s">
        <v>296</v>
      </c>
      <c r="F402" s="74" t="s">
        <v>174</v>
      </c>
      <c r="G402" s="74"/>
      <c r="H402" s="74"/>
      <c r="I402" s="74"/>
      <c r="J402" s="74"/>
      <c r="K402" s="74"/>
      <c r="L402" s="74"/>
      <c r="M402" s="74"/>
    </row>
    <row r="403" spans="1:13" ht="12.75">
      <c r="A403" s="71" t="s">
        <v>58</v>
      </c>
      <c r="B403" s="72" t="s">
        <v>64</v>
      </c>
      <c r="C403" s="72"/>
      <c r="D403" s="68"/>
      <c r="E403" s="75" t="s">
        <v>298</v>
      </c>
      <c r="F403" s="74" t="s">
        <v>227</v>
      </c>
      <c r="G403" s="74"/>
      <c r="H403" s="74"/>
      <c r="I403" s="74"/>
      <c r="J403" s="74"/>
      <c r="K403" s="74"/>
      <c r="L403" s="74"/>
      <c r="M403" s="74"/>
    </row>
    <row r="404" spans="1:13" ht="12.75">
      <c r="A404" s="45"/>
      <c r="B404" s="45"/>
      <c r="C404" s="45"/>
      <c r="D404" s="45"/>
      <c r="E404" s="57" t="s">
        <v>300</v>
      </c>
      <c r="F404" s="76"/>
      <c r="G404" s="76"/>
      <c r="H404" s="76"/>
      <c r="I404" s="45"/>
      <c r="J404" s="45"/>
      <c r="K404" s="45"/>
      <c r="L404" s="77"/>
      <c r="M404" s="78"/>
    </row>
    <row r="405" spans="1:13" ht="12.75">
      <c r="A405" s="79" t="s">
        <v>301</v>
      </c>
      <c r="B405" s="45"/>
      <c r="C405" s="45"/>
      <c r="D405" s="45"/>
      <c r="E405" s="80" t="s">
        <v>302</v>
      </c>
      <c r="F405" s="80" t="s">
        <v>303</v>
      </c>
      <c r="G405" s="80" t="s">
        <v>304</v>
      </c>
      <c r="H405" s="80" t="s">
        <v>305</v>
      </c>
      <c r="I405" s="80" t="s">
        <v>306</v>
      </c>
      <c r="J405" s="81" t="s">
        <v>242</v>
      </c>
      <c r="K405" s="81"/>
      <c r="L405" s="80" t="s">
        <v>307</v>
      </c>
      <c r="M405" s="82" t="s">
        <v>308</v>
      </c>
    </row>
    <row r="406" spans="1:13" ht="12.75">
      <c r="A406" s="83" t="s">
        <v>309</v>
      </c>
      <c r="B406" s="84" t="str">
        <f>IF(B401&gt;"",B401,"")</f>
        <v>Kimi Kivelä</v>
      </c>
      <c r="C406" s="84" t="str">
        <f>IF(F401&gt;"",F401,"")</f>
        <v>Johan Nyberg</v>
      </c>
      <c r="D406" s="84"/>
      <c r="E406" s="85">
        <v>-8</v>
      </c>
      <c r="F406" s="85">
        <v>4</v>
      </c>
      <c r="G406" s="85">
        <v>-11</v>
      </c>
      <c r="H406" s="85">
        <v>-4</v>
      </c>
      <c r="I406" s="85"/>
      <c r="J406" s="86">
        <f>IF(ISBLANK(E406),"",COUNTIF(E406:I406,"&gt;=0"))</f>
        <v>1</v>
      </c>
      <c r="K406" s="87">
        <f>IF(ISBLANK(E406),"",(IF(LEFT(E406,1)="-",1,0)+IF(LEFT(F406,1)="-",1,0)+IF(LEFT(G406,1)="-",1,0)+IF(LEFT(H406,1)="-",1,0)+IF(LEFT(I406,1)="-",1,0)))</f>
        <v>3</v>
      </c>
      <c r="L406" s="88">
        <f>IF(J406=3,1,"")</f>
      </c>
      <c r="M406" s="89">
        <f>IF(K406=3,1,"")</f>
        <v>1</v>
      </c>
    </row>
    <row r="407" spans="1:13" ht="12.75">
      <c r="A407" s="90" t="s">
        <v>310</v>
      </c>
      <c r="B407" s="91" t="str">
        <f>IF(B402&gt;"",B402,"")</f>
        <v>Jussi Mäkelä</v>
      </c>
      <c r="C407" s="91" t="str">
        <f>IF(F402&gt;"",F402,"")</f>
        <v>Arttu Pihkala</v>
      </c>
      <c r="D407" s="91"/>
      <c r="E407" s="92">
        <v>6</v>
      </c>
      <c r="F407" s="93">
        <v>7</v>
      </c>
      <c r="G407" s="93">
        <v>9</v>
      </c>
      <c r="H407" s="93"/>
      <c r="I407" s="93"/>
      <c r="J407" s="94">
        <f>IF(ISBLANK(E407),"",COUNTIF(E407:I407,"&gt;=0"))</f>
        <v>3</v>
      </c>
      <c r="K407" s="95">
        <f>IF(ISBLANK(E407),"",(IF(LEFT(E407,1)="-",1,0)+IF(LEFT(F407,1)="-",1,0)+IF(LEFT(G407,1)="-",1,0)+IF(LEFT(H407,1)="-",1,0)+IF(LEFT(I407,1)="-",1,0)))</f>
        <v>0</v>
      </c>
      <c r="L407" s="96">
        <f>IF(J407=3,1,"")</f>
        <v>1</v>
      </c>
      <c r="M407" s="97">
        <f>IF(K407=3,1,"")</f>
      </c>
    </row>
    <row r="408" spans="1:13" ht="12.75">
      <c r="A408" s="98" t="s">
        <v>311</v>
      </c>
      <c r="B408" s="99" t="str">
        <f>IF(B403&gt;"",B403,"")</f>
        <v>Jarkko Rautell</v>
      </c>
      <c r="C408" s="99" t="str">
        <f>IF(F403&gt;"",F403,"")</f>
        <v>Mikhail Kantonistov</v>
      </c>
      <c r="D408" s="99"/>
      <c r="E408" s="92">
        <v>-4</v>
      </c>
      <c r="F408" s="100">
        <v>-1</v>
      </c>
      <c r="G408" s="92">
        <v>-3</v>
      </c>
      <c r="H408" s="92"/>
      <c r="I408" s="92"/>
      <c r="J408" s="94">
        <f>IF(ISBLANK(E408),"",COUNTIF(E408:I408,"&gt;=0"))</f>
        <v>0</v>
      </c>
      <c r="K408" s="101">
        <f>IF(ISBLANK(E408),"",(IF(LEFT(E408,1)="-",1,0)+IF(LEFT(F408,1)="-",1,0)+IF(LEFT(G408,1)="-",1,0)+IF(LEFT(H408,1)="-",1,0)+IF(LEFT(I408,1)="-",1,0)))</f>
        <v>3</v>
      </c>
      <c r="L408" s="102">
        <f>IF(J408=3,1,"")</f>
      </c>
      <c r="M408" s="103">
        <f>IF(K408=3,1,"")</f>
        <v>1</v>
      </c>
    </row>
    <row r="409" spans="1:13" ht="12.75">
      <c r="A409" s="104" t="s">
        <v>312</v>
      </c>
      <c r="B409" s="84" t="str">
        <f>IF(B402&gt;"",B402,"")</f>
        <v>Jussi Mäkelä</v>
      </c>
      <c r="C409" s="84" t="str">
        <f>IF(F401&gt;"",F401,"")</f>
        <v>Johan Nyberg</v>
      </c>
      <c r="D409" s="105"/>
      <c r="E409" s="106">
        <v>7</v>
      </c>
      <c r="F409" s="107">
        <v>-11</v>
      </c>
      <c r="G409" s="106">
        <v>8</v>
      </c>
      <c r="H409" s="106">
        <v>8</v>
      </c>
      <c r="I409" s="106"/>
      <c r="J409" s="86">
        <f>IF(ISBLANK(E409),"",COUNTIF(E409:I409,"&gt;=0"))</f>
        <v>3</v>
      </c>
      <c r="K409" s="87">
        <f>IF(ISBLANK(E409),"",(IF(LEFT(E409,1)="-",1,0)+IF(LEFT(F409,1)="-",1,0)+IF(LEFT(G409,1)="-",1,0)+IF(LEFT(H409,1)="-",1,0)+IF(LEFT(I409,1)="-",1,0)))</f>
        <v>1</v>
      </c>
      <c r="L409" s="88">
        <f>IF(J409=3,1,"")</f>
        <v>1</v>
      </c>
      <c r="M409" s="89">
        <f>IF(K409=3,1,"")</f>
      </c>
    </row>
    <row r="410" spans="1:13" ht="12.75">
      <c r="A410" s="98" t="s">
        <v>313</v>
      </c>
      <c r="B410" s="91" t="str">
        <f>IF(B401&gt;"",B401,"")</f>
        <v>Kimi Kivelä</v>
      </c>
      <c r="C410" s="91" t="str">
        <f>IF(F403&gt;"",F403,"")</f>
        <v>Mikhail Kantonistov</v>
      </c>
      <c r="D410" s="99"/>
      <c r="E410" s="92">
        <v>-6</v>
      </c>
      <c r="F410" s="100">
        <v>-4</v>
      </c>
      <c r="G410" s="92">
        <v>9</v>
      </c>
      <c r="H410" s="92">
        <v>-5</v>
      </c>
      <c r="I410" s="92"/>
      <c r="J410" s="94">
        <f>IF(ISBLANK(E410),"",COUNTIF(E410:I410,"&gt;=0"))</f>
        <v>1</v>
      </c>
      <c r="K410" s="95">
        <f>IF(ISBLANK(E410),"",(IF(LEFT(E410,1)="-",1,0)+IF(LEFT(F410,1)="-",1,0)+IF(LEFT(G410,1)="-",1,0)+IF(LEFT(H410,1)="-",1,0)+IF(LEFT(I410,1)="-",1,0)))</f>
        <v>3</v>
      </c>
      <c r="L410" s="96">
        <f>IF(J410=3,1,"")</f>
      </c>
      <c r="M410" s="97">
        <f>IF(K410=3,1,"")</f>
        <v>1</v>
      </c>
    </row>
    <row r="411" spans="1:13" ht="12.75">
      <c r="A411" s="108" t="s">
        <v>314</v>
      </c>
      <c r="B411" s="109" t="str">
        <f>IF(B403&gt;"",B403,"")</f>
        <v>Jarkko Rautell</v>
      </c>
      <c r="C411" s="109" t="str">
        <f>IF(F402&gt;"",F402,"")</f>
        <v>Arttu Pihkala</v>
      </c>
      <c r="D411" s="109"/>
      <c r="E411" s="110">
        <v>-9</v>
      </c>
      <c r="F411" s="111">
        <v>-4</v>
      </c>
      <c r="G411" s="110">
        <v>-10</v>
      </c>
      <c r="H411" s="110"/>
      <c r="I411" s="110"/>
      <c r="J411" s="112">
        <f>IF(ISBLANK(E411),"",COUNTIF(E411:I411,"&gt;=0"))</f>
        <v>0</v>
      </c>
      <c r="K411" s="113">
        <f>IF(ISBLANK(E411),"",(IF(LEFT(E411,1)="-",1,0)+IF(LEFT(F411,1)="-",1,0)+IF(LEFT(G411,1)="-",1,0)+IF(LEFT(H411,1)="-",1,0)+IF(LEFT(I411,1)="-",1,0)))</f>
        <v>3</v>
      </c>
      <c r="L411" s="114">
        <f>IF(J411=3,1,"")</f>
      </c>
      <c r="M411" s="115">
        <f>IF(K411=3,1,"")</f>
        <v>1</v>
      </c>
    </row>
    <row r="412" spans="1:13" ht="12.75">
      <c r="A412" s="116" t="s">
        <v>315</v>
      </c>
      <c r="B412" s="117" t="str">
        <f>IF(B402&gt;"",B402,"")</f>
        <v>Jussi Mäkelä</v>
      </c>
      <c r="C412" s="117" t="str">
        <f>IF(F403&gt;"",F403,"")</f>
        <v>Mikhail Kantonistov</v>
      </c>
      <c r="D412" s="118"/>
      <c r="E412" s="119">
        <v>7</v>
      </c>
      <c r="F412" s="119">
        <v>-8</v>
      </c>
      <c r="G412" s="119">
        <v>-8</v>
      </c>
      <c r="H412" s="119">
        <v>-5</v>
      </c>
      <c r="I412" s="119"/>
      <c r="J412" s="120">
        <f>IF(ISBLANK(E412),"",COUNTIF(E412:I412,"&gt;=0"))</f>
        <v>1</v>
      </c>
      <c r="K412" s="121">
        <f>IF(ISBLANK(E412),"",(IF(LEFT(E412,1)="-",1,0)+IF(LEFT(F412,1)="-",1,0)+IF(LEFT(G412,1)="-",1,0)+IF(LEFT(H412,1)="-",1,0)+IF(LEFT(I412,1)="-",1,0)))</f>
        <v>3</v>
      </c>
      <c r="L412" s="122">
        <f>IF(J412=3,1,"")</f>
      </c>
      <c r="M412" s="123">
        <f>IF(K412=3,1,"")</f>
        <v>1</v>
      </c>
    </row>
    <row r="413" spans="1:13" ht="12.75">
      <c r="A413" s="90" t="s">
        <v>316</v>
      </c>
      <c r="B413" s="91" t="str">
        <f>IF(B403&gt;"",B403,"")</f>
        <v>Jarkko Rautell</v>
      </c>
      <c r="C413" s="91" t="str">
        <f>IF(F401&gt;"",F401,"")</f>
        <v>Johan Nyberg</v>
      </c>
      <c r="D413" s="124"/>
      <c r="E413" s="119"/>
      <c r="F413" s="93"/>
      <c r="G413" s="93"/>
      <c r="H413" s="93"/>
      <c r="I413" s="93"/>
      <c r="J413" s="94">
        <f>IF(ISBLANK(E413),"",COUNTIF(E413:I413,"&gt;=0"))</f>
      </c>
      <c r="K413" s="95">
        <f>IF(ISBLANK(E413),"",(IF(LEFT(E413,1)="-",1,0)+IF(LEFT(F413,1)="-",1,0)+IF(LEFT(G413,1)="-",1,0)+IF(LEFT(H413,1)="-",1,0)+IF(LEFT(I413,1)="-",1,0)))</f>
      </c>
      <c r="L413" s="96">
        <f>IF(J413=3,1,"")</f>
      </c>
      <c r="M413" s="97">
        <f>IF(K413=3,1,"")</f>
      </c>
    </row>
    <row r="414" spans="1:13" ht="12.75">
      <c r="A414" s="108" t="s">
        <v>317</v>
      </c>
      <c r="B414" s="109" t="str">
        <f>IF(B401&gt;"",B401,"")</f>
        <v>Kimi Kivelä</v>
      </c>
      <c r="C414" s="109" t="str">
        <f>IF(F402&gt;"",F402,"")</f>
        <v>Arttu Pihkala</v>
      </c>
      <c r="D414" s="125"/>
      <c r="E414" s="110"/>
      <c r="F414" s="110"/>
      <c r="G414" s="110"/>
      <c r="H414" s="110"/>
      <c r="I414" s="110"/>
      <c r="J414" s="112">
        <f>IF(ISBLANK(E414),"",COUNTIF(E414:I414,"&gt;=0"))</f>
      </c>
      <c r="K414" s="113">
        <f>IF(ISBLANK(E414),"",(IF(LEFT(E414,1)="-",1,0)+IF(LEFT(F414,1)="-",1,0)+IF(LEFT(G414,1)="-",1,0)+IF(LEFT(H414,1)="-",1,0)+IF(LEFT(I414,1)="-",1,0)))</f>
      </c>
      <c r="L414" s="114">
        <f>IF(J414=3,1,"")</f>
      </c>
      <c r="M414" s="115">
        <f>IF(K414=3,1,"")</f>
      </c>
    </row>
    <row r="415" spans="1:13" ht="12.75">
      <c r="A415" s="45"/>
      <c r="B415" s="45"/>
      <c r="C415" s="45"/>
      <c r="D415" s="45"/>
      <c r="E415" s="45"/>
      <c r="F415" s="45"/>
      <c r="G415" s="45"/>
      <c r="H415" s="126" t="s">
        <v>318</v>
      </c>
      <c r="I415" s="126"/>
      <c r="J415" s="127">
        <f>IF(ISBLANK(B401),"",SUM(J406:J414))</f>
        <v>9</v>
      </c>
      <c r="K415" s="127">
        <f>IF(ISBLANK(F401),"",SUM(K406:K414))</f>
        <v>16</v>
      </c>
      <c r="L415" s="128">
        <f>IF(ISBLANK(E406),"",SUM(L406:L414))</f>
        <v>2</v>
      </c>
      <c r="M415" s="129">
        <f>IF(ISBLANK(E406),"",SUM(M406:M414))</f>
        <v>5</v>
      </c>
    </row>
    <row r="416" spans="1:13" ht="12.75">
      <c r="A416" s="130" t="s">
        <v>319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131"/>
    </row>
    <row r="417" spans="1:13" ht="12.75">
      <c r="A417" s="132" t="s">
        <v>320</v>
      </c>
      <c r="B417" s="132"/>
      <c r="C417" s="132" t="s">
        <v>321</v>
      </c>
      <c r="D417" s="44"/>
      <c r="E417" s="132"/>
      <c r="F417" s="132" t="s">
        <v>251</v>
      </c>
      <c r="G417" s="44"/>
      <c r="H417" s="132"/>
      <c r="I417" s="133" t="s">
        <v>322</v>
      </c>
      <c r="J417" s="48"/>
      <c r="K417" s="45"/>
      <c r="L417" s="45"/>
      <c r="M417" s="131"/>
    </row>
    <row r="418" spans="1:13" ht="12.75">
      <c r="A418" s="45"/>
      <c r="B418" s="45"/>
      <c r="C418" s="45"/>
      <c r="D418" s="45"/>
      <c r="E418" s="45"/>
      <c r="F418" s="45"/>
      <c r="G418" s="45"/>
      <c r="H418" s="45"/>
      <c r="I418" s="134" t="str">
        <f>IF(L415=5,B400,IF(M415=5,F400,""))</f>
        <v>PT Espoo</v>
      </c>
      <c r="J418" s="134"/>
      <c r="K418" s="134"/>
      <c r="L418" s="134"/>
      <c r="M418" s="134"/>
    </row>
    <row r="424" spans="1:13" ht="12.75">
      <c r="A424" s="38"/>
      <c r="B424" s="39"/>
      <c r="C424" s="40"/>
      <c r="D424" s="40"/>
      <c r="E424" s="41" t="s">
        <v>279</v>
      </c>
      <c r="F424" s="41"/>
      <c r="G424" s="42" t="s">
        <v>280</v>
      </c>
      <c r="H424" s="42"/>
      <c r="I424" s="42"/>
      <c r="J424" s="42"/>
      <c r="K424" s="42"/>
      <c r="L424" s="42"/>
      <c r="M424" s="42"/>
    </row>
    <row r="425" spans="1:13" ht="12.75">
      <c r="A425" s="43"/>
      <c r="B425" s="44" t="s">
        <v>281</v>
      </c>
      <c r="C425" s="45"/>
      <c r="D425" s="45"/>
      <c r="E425" s="46" t="s">
        <v>282</v>
      </c>
      <c r="F425" s="46"/>
      <c r="G425" s="47" t="s">
        <v>283</v>
      </c>
      <c r="H425" s="47"/>
      <c r="I425" s="47"/>
      <c r="J425" s="47"/>
      <c r="K425" s="47"/>
      <c r="L425" s="47"/>
      <c r="M425" s="47"/>
    </row>
    <row r="426" spans="1:13" ht="12.75">
      <c r="A426" s="48"/>
      <c r="B426" s="43" t="s">
        <v>284</v>
      </c>
      <c r="C426" s="45"/>
      <c r="D426" s="45"/>
      <c r="E426" s="49" t="s">
        <v>285</v>
      </c>
      <c r="F426" s="49"/>
      <c r="G426" s="50" t="s">
        <v>286</v>
      </c>
      <c r="H426" s="50"/>
      <c r="I426" s="50"/>
      <c r="J426" s="50"/>
      <c r="K426" s="50"/>
      <c r="L426" s="50"/>
      <c r="M426" s="50"/>
    </row>
    <row r="427" spans="1:13" ht="12.75">
      <c r="A427" s="51"/>
      <c r="B427" s="52" t="s">
        <v>287</v>
      </c>
      <c r="C427" s="48"/>
      <c r="D427" s="45"/>
      <c r="E427" s="53" t="s">
        <v>288</v>
      </c>
      <c r="F427" s="53"/>
      <c r="G427" s="54"/>
      <c r="H427" s="54"/>
      <c r="I427" s="54"/>
      <c r="J427" s="55" t="s">
        <v>289</v>
      </c>
      <c r="K427" s="56">
        <v>0.5</v>
      </c>
      <c r="L427" s="56"/>
      <c r="M427" s="56"/>
    </row>
    <row r="428" spans="1:13" ht="12.75">
      <c r="A428" s="57" t="s">
        <v>290</v>
      </c>
      <c r="C428" s="45"/>
      <c r="D428" s="45"/>
      <c r="E428" s="57" t="s">
        <v>290</v>
      </c>
      <c r="H428" s="58"/>
      <c r="I428" s="59"/>
      <c r="J428" s="60"/>
      <c r="K428" s="60"/>
      <c r="L428" s="60"/>
      <c r="M428" s="61"/>
    </row>
    <row r="429" spans="1:13" ht="12.75">
      <c r="A429" s="62" t="s">
        <v>291</v>
      </c>
      <c r="B429" s="63" t="s">
        <v>32</v>
      </c>
      <c r="C429" s="63"/>
      <c r="D429" s="64"/>
      <c r="E429" s="62" t="s">
        <v>292</v>
      </c>
      <c r="F429" s="65" t="s">
        <v>38</v>
      </c>
      <c r="G429" s="65"/>
      <c r="H429" s="65"/>
      <c r="I429" s="65"/>
      <c r="J429" s="65"/>
      <c r="K429" s="65"/>
      <c r="L429" s="65"/>
      <c r="M429" s="65"/>
    </row>
    <row r="430" spans="1:13" ht="12.75">
      <c r="A430" s="66" t="s">
        <v>293</v>
      </c>
      <c r="B430" s="67" t="s">
        <v>230</v>
      </c>
      <c r="C430" s="67"/>
      <c r="D430" s="68"/>
      <c r="E430" s="69" t="s">
        <v>294</v>
      </c>
      <c r="F430" s="70" t="s">
        <v>297</v>
      </c>
      <c r="G430" s="70"/>
      <c r="H430" s="70"/>
      <c r="I430" s="70"/>
      <c r="J430" s="70"/>
      <c r="K430" s="70"/>
      <c r="L430" s="70"/>
      <c r="M430" s="70"/>
    </row>
    <row r="431" spans="1:13" ht="12.75">
      <c r="A431" s="71" t="s">
        <v>55</v>
      </c>
      <c r="B431" s="72" t="s">
        <v>229</v>
      </c>
      <c r="C431" s="72"/>
      <c r="D431" s="68"/>
      <c r="E431" s="73" t="s">
        <v>296</v>
      </c>
      <c r="F431" s="74" t="s">
        <v>329</v>
      </c>
      <c r="G431" s="74"/>
      <c r="H431" s="74"/>
      <c r="I431" s="74"/>
      <c r="J431" s="74"/>
      <c r="K431" s="74"/>
      <c r="L431" s="74"/>
      <c r="M431" s="74"/>
    </row>
    <row r="432" spans="1:13" ht="12.75">
      <c r="A432" s="71" t="s">
        <v>58</v>
      </c>
      <c r="B432" s="72" t="s">
        <v>330</v>
      </c>
      <c r="C432" s="72"/>
      <c r="D432" s="68"/>
      <c r="E432" s="75" t="s">
        <v>298</v>
      </c>
      <c r="F432" s="74" t="s">
        <v>295</v>
      </c>
      <c r="G432" s="74"/>
      <c r="H432" s="74"/>
      <c r="I432" s="74"/>
      <c r="J432" s="74"/>
      <c r="K432" s="74"/>
      <c r="L432" s="74"/>
      <c r="M432" s="74"/>
    </row>
    <row r="433" spans="1:13" ht="12.75">
      <c r="A433" s="45"/>
      <c r="B433" s="45"/>
      <c r="C433" s="45"/>
      <c r="D433" s="45"/>
      <c r="E433" s="57" t="s">
        <v>300</v>
      </c>
      <c r="F433" s="76"/>
      <c r="G433" s="76"/>
      <c r="H433" s="76"/>
      <c r="I433" s="45"/>
      <c r="J433" s="45"/>
      <c r="K433" s="45"/>
      <c r="L433" s="77"/>
      <c r="M433" s="78"/>
    </row>
    <row r="434" spans="1:13" ht="12.75">
      <c r="A434" s="79" t="s">
        <v>301</v>
      </c>
      <c r="B434" s="45"/>
      <c r="C434" s="45"/>
      <c r="D434" s="45"/>
      <c r="E434" s="80" t="s">
        <v>302</v>
      </c>
      <c r="F434" s="80" t="s">
        <v>303</v>
      </c>
      <c r="G434" s="80" t="s">
        <v>304</v>
      </c>
      <c r="H434" s="80" t="s">
        <v>305</v>
      </c>
      <c r="I434" s="80" t="s">
        <v>306</v>
      </c>
      <c r="J434" s="81" t="s">
        <v>242</v>
      </c>
      <c r="K434" s="81"/>
      <c r="L434" s="80" t="s">
        <v>307</v>
      </c>
      <c r="M434" s="82" t="s">
        <v>308</v>
      </c>
    </row>
    <row r="435" spans="1:13" ht="12.75">
      <c r="A435" s="83" t="s">
        <v>309</v>
      </c>
      <c r="B435" s="84" t="str">
        <f>IF(B430&gt;"",B430,"")</f>
        <v>Thomas Lundström</v>
      </c>
      <c r="C435" s="84" t="str">
        <f>IF(F430&gt;"",F430,"")</f>
        <v>Rolands Janssons</v>
      </c>
      <c r="D435" s="84"/>
      <c r="E435" s="85">
        <v>4</v>
      </c>
      <c r="F435" s="85">
        <v>6</v>
      </c>
      <c r="G435" s="85">
        <v>3</v>
      </c>
      <c r="H435" s="85"/>
      <c r="I435" s="85"/>
      <c r="J435" s="86">
        <f>IF(ISBLANK(E435),"",COUNTIF(E435:I435,"&gt;=0"))</f>
        <v>3</v>
      </c>
      <c r="K435" s="87">
        <f>IF(ISBLANK(E435),"",(IF(LEFT(E435,1)="-",1,0)+IF(LEFT(F435,1)="-",1,0)+IF(LEFT(G435,1)="-",1,0)+IF(LEFT(H435,1)="-",1,0)+IF(LEFT(I435,1)="-",1,0)))</f>
        <v>0</v>
      </c>
      <c r="L435" s="88">
        <f>IF(J435=3,1,"")</f>
        <v>1</v>
      </c>
      <c r="M435" s="89">
        <f>IF(K435=3,1,"")</f>
      </c>
    </row>
    <row r="436" spans="1:13" ht="12.75">
      <c r="A436" s="90" t="s">
        <v>310</v>
      </c>
      <c r="B436" s="91" t="str">
        <f>IF(B431&gt;"",B431,"")</f>
        <v>Jan Nyberg</v>
      </c>
      <c r="C436" s="91" t="str">
        <f>IF(F431&gt;"",F431,"")</f>
        <v>Gustav Söderholm</v>
      </c>
      <c r="D436" s="91"/>
      <c r="E436" s="92">
        <v>1</v>
      </c>
      <c r="F436" s="93">
        <v>4</v>
      </c>
      <c r="G436" s="93">
        <v>1</v>
      </c>
      <c r="H436" s="93"/>
      <c r="I436" s="93"/>
      <c r="J436" s="94">
        <f>IF(ISBLANK(E436),"",COUNTIF(E436:I436,"&gt;=0"))</f>
        <v>3</v>
      </c>
      <c r="K436" s="95">
        <f>IF(ISBLANK(E436),"",(IF(LEFT(E436,1)="-",1,0)+IF(LEFT(F436,1)="-",1,0)+IF(LEFT(G436,1)="-",1,0)+IF(LEFT(H436,1)="-",1,0)+IF(LEFT(I436,1)="-",1,0)))</f>
        <v>0</v>
      </c>
      <c r="L436" s="96">
        <f>IF(J436=3,1,"")</f>
        <v>1</v>
      </c>
      <c r="M436" s="97">
        <f>IF(K436=3,1,"")</f>
      </c>
    </row>
    <row r="437" spans="1:13" ht="12.75">
      <c r="A437" s="98" t="s">
        <v>311</v>
      </c>
      <c r="B437" s="99" t="str">
        <f>IF(B432&gt;"",B432,"")</f>
        <v>Miikka O`connor</v>
      </c>
      <c r="C437" s="99" t="str">
        <f>IF(F432&gt;"",F432,"")</f>
        <v>Aleksi Veini</v>
      </c>
      <c r="D437" s="99"/>
      <c r="E437" s="92">
        <v>6</v>
      </c>
      <c r="F437" s="100">
        <v>4</v>
      </c>
      <c r="G437" s="92">
        <v>2</v>
      </c>
      <c r="H437" s="92"/>
      <c r="I437" s="92"/>
      <c r="J437" s="94">
        <f>IF(ISBLANK(E437),"",COUNTIF(E437:I437,"&gt;=0"))</f>
        <v>3</v>
      </c>
      <c r="K437" s="101">
        <f>IF(ISBLANK(E437),"",(IF(LEFT(E437,1)="-",1,0)+IF(LEFT(F437,1)="-",1,0)+IF(LEFT(G437,1)="-",1,0)+IF(LEFT(H437,1)="-",1,0)+IF(LEFT(I437,1)="-",1,0)))</f>
        <v>0</v>
      </c>
      <c r="L437" s="102">
        <f>IF(J437=3,1,"")</f>
        <v>1</v>
      </c>
      <c r="M437" s="103">
        <f>IF(K437=3,1,"")</f>
      </c>
    </row>
    <row r="438" spans="1:13" ht="12.75">
      <c r="A438" s="104" t="s">
        <v>312</v>
      </c>
      <c r="B438" s="84" t="str">
        <f>IF(B431&gt;"",B431,"")</f>
        <v>Jan Nyberg</v>
      </c>
      <c r="C438" s="84" t="str">
        <f>IF(F430&gt;"",F430,"")</f>
        <v>Rolands Janssons</v>
      </c>
      <c r="D438" s="105"/>
      <c r="E438" s="106">
        <v>6</v>
      </c>
      <c r="F438" s="107">
        <v>6</v>
      </c>
      <c r="G438" s="106">
        <v>1</v>
      </c>
      <c r="H438" s="106"/>
      <c r="I438" s="106"/>
      <c r="J438" s="86">
        <f>IF(ISBLANK(E438),"",COUNTIF(E438:I438,"&gt;=0"))</f>
        <v>3</v>
      </c>
      <c r="K438" s="87">
        <f>IF(ISBLANK(E438),"",(IF(LEFT(E438,1)="-",1,0)+IF(LEFT(F438,1)="-",1,0)+IF(LEFT(G438,1)="-",1,0)+IF(LEFT(H438,1)="-",1,0)+IF(LEFT(I438,1)="-",1,0)))</f>
        <v>0</v>
      </c>
      <c r="L438" s="88">
        <f>IF(J438=3,1,"")</f>
        <v>1</v>
      </c>
      <c r="M438" s="89">
        <f>IF(K438=3,1,"")</f>
      </c>
    </row>
    <row r="439" spans="1:13" ht="12.75">
      <c r="A439" s="98" t="s">
        <v>313</v>
      </c>
      <c r="B439" s="91" t="str">
        <f>IF(B430&gt;"",B430,"")</f>
        <v>Thomas Lundström</v>
      </c>
      <c r="C439" s="91" t="str">
        <f>IF(F432&gt;"",F432,"")</f>
        <v>Aleksi Veini</v>
      </c>
      <c r="D439" s="99"/>
      <c r="E439" s="92">
        <v>6</v>
      </c>
      <c r="F439" s="100">
        <v>3</v>
      </c>
      <c r="G439" s="92">
        <v>6</v>
      </c>
      <c r="H439" s="92"/>
      <c r="I439" s="92"/>
      <c r="J439" s="94">
        <f>IF(ISBLANK(E439),"",COUNTIF(E439:I439,"&gt;=0"))</f>
        <v>3</v>
      </c>
      <c r="K439" s="95">
        <f>IF(ISBLANK(E439),"",(IF(LEFT(E439,1)="-",1,0)+IF(LEFT(F439,1)="-",1,0)+IF(LEFT(G439,1)="-",1,0)+IF(LEFT(H439,1)="-",1,0)+IF(LEFT(I439,1)="-",1,0)))</f>
        <v>0</v>
      </c>
      <c r="L439" s="96">
        <f>IF(J439=3,1,"")</f>
        <v>1</v>
      </c>
      <c r="M439" s="97">
        <f>IF(K439=3,1,"")</f>
      </c>
    </row>
    <row r="440" spans="1:13" ht="12.75">
      <c r="A440" s="108" t="s">
        <v>314</v>
      </c>
      <c r="B440" s="109" t="str">
        <f>IF(B432&gt;"",B432,"")</f>
        <v>Miikka O`connor</v>
      </c>
      <c r="C440" s="109" t="str">
        <f>IF(F431&gt;"",F431,"")</f>
        <v>Gustav Söderholm</v>
      </c>
      <c r="D440" s="109"/>
      <c r="E440" s="110"/>
      <c r="F440" s="111"/>
      <c r="G440" s="110"/>
      <c r="H440" s="110"/>
      <c r="I440" s="110"/>
      <c r="J440" s="112">
        <f>IF(ISBLANK(E440),"",COUNTIF(E440:I440,"&gt;=0"))</f>
      </c>
      <c r="K440" s="113">
        <f>IF(ISBLANK(E440),"",(IF(LEFT(E440,1)="-",1,0)+IF(LEFT(F440,1)="-",1,0)+IF(LEFT(G440,1)="-",1,0)+IF(LEFT(H440,1)="-",1,0)+IF(LEFT(I440,1)="-",1,0)))</f>
      </c>
      <c r="L440" s="114">
        <f>IF(J440=3,1,"")</f>
      </c>
      <c r="M440" s="115">
        <f>IF(K440=3,1,"")</f>
      </c>
    </row>
    <row r="441" spans="1:13" ht="12.75">
      <c r="A441" s="116" t="s">
        <v>315</v>
      </c>
      <c r="B441" s="117" t="str">
        <f>IF(B431&gt;"",B431,"")</f>
        <v>Jan Nyberg</v>
      </c>
      <c r="C441" s="117" t="str">
        <f>IF(F432&gt;"",F432,"")</f>
        <v>Aleksi Veini</v>
      </c>
      <c r="D441" s="118"/>
      <c r="E441" s="119"/>
      <c r="F441" s="119"/>
      <c r="G441" s="119"/>
      <c r="H441" s="119"/>
      <c r="I441" s="119"/>
      <c r="J441" s="120">
        <f>IF(ISBLANK(E441),"",COUNTIF(E441:I441,"&gt;=0"))</f>
      </c>
      <c r="K441" s="121">
        <f>IF(ISBLANK(E441),"",(IF(LEFT(E441,1)="-",1,0)+IF(LEFT(F441,1)="-",1,0)+IF(LEFT(G441,1)="-",1,0)+IF(LEFT(H441,1)="-",1,0)+IF(LEFT(I441,1)="-",1,0)))</f>
      </c>
      <c r="L441" s="122">
        <f>IF(J441=3,1,"")</f>
      </c>
      <c r="M441" s="123">
        <f>IF(K441=3,1,"")</f>
      </c>
    </row>
    <row r="442" spans="1:13" ht="12.75">
      <c r="A442" s="90" t="s">
        <v>316</v>
      </c>
      <c r="B442" s="91" t="str">
        <f>IF(B432&gt;"",B432,"")</f>
        <v>Miikka O`connor</v>
      </c>
      <c r="C442" s="91" t="str">
        <f>IF(F430&gt;"",F430,"")</f>
        <v>Rolands Janssons</v>
      </c>
      <c r="D442" s="124"/>
      <c r="E442" s="119"/>
      <c r="F442" s="93"/>
      <c r="G442" s="93"/>
      <c r="H442" s="93"/>
      <c r="I442" s="93"/>
      <c r="J442" s="94">
        <f>IF(ISBLANK(E442),"",COUNTIF(E442:I442,"&gt;=0"))</f>
      </c>
      <c r="K442" s="95">
        <f>IF(ISBLANK(E442),"",(IF(LEFT(E442,1)="-",1,0)+IF(LEFT(F442,1)="-",1,0)+IF(LEFT(G442,1)="-",1,0)+IF(LEFT(H442,1)="-",1,0)+IF(LEFT(I442,1)="-",1,0)))</f>
      </c>
      <c r="L442" s="96">
        <f>IF(J442=3,1,"")</f>
      </c>
      <c r="M442" s="97">
        <f>IF(K442=3,1,"")</f>
      </c>
    </row>
    <row r="443" spans="1:13" ht="12.75">
      <c r="A443" s="108" t="s">
        <v>317</v>
      </c>
      <c r="B443" s="109" t="str">
        <f>IF(B430&gt;"",B430,"")</f>
        <v>Thomas Lundström</v>
      </c>
      <c r="C443" s="109" t="str">
        <f>IF(F431&gt;"",F431,"")</f>
        <v>Gustav Söderholm</v>
      </c>
      <c r="D443" s="125"/>
      <c r="E443" s="110"/>
      <c r="F443" s="110"/>
      <c r="G443" s="110"/>
      <c r="H443" s="110"/>
      <c r="I443" s="110"/>
      <c r="J443" s="112">
        <f>IF(ISBLANK(E443),"",COUNTIF(E443:I443,"&gt;=0"))</f>
      </c>
      <c r="K443" s="113">
        <f>IF(ISBLANK(E443),"",(IF(LEFT(E443,1)="-",1,0)+IF(LEFT(F443,1)="-",1,0)+IF(LEFT(G443,1)="-",1,0)+IF(LEFT(H443,1)="-",1,0)+IF(LEFT(I443,1)="-",1,0)))</f>
      </c>
      <c r="L443" s="114">
        <f>IF(J443=3,1,"")</f>
      </c>
      <c r="M443" s="115">
        <f>IF(K443=3,1,"")</f>
      </c>
    </row>
    <row r="444" spans="1:13" ht="12.75">
      <c r="A444" s="45"/>
      <c r="B444" s="45"/>
      <c r="C444" s="45"/>
      <c r="D444" s="45"/>
      <c r="E444" s="45"/>
      <c r="F444" s="45"/>
      <c r="G444" s="45"/>
      <c r="H444" s="126" t="s">
        <v>318</v>
      </c>
      <c r="I444" s="126"/>
      <c r="J444" s="127">
        <f>IF(ISBLANK(B430),"",SUM(J435:J443))</f>
        <v>15</v>
      </c>
      <c r="K444" s="127">
        <f>IF(ISBLANK(F430),"",SUM(K435:K443))</f>
        <v>0</v>
      </c>
      <c r="L444" s="128">
        <f>IF(ISBLANK(E435),"",SUM(L435:L443))</f>
        <v>5</v>
      </c>
      <c r="M444" s="129">
        <f>IF(ISBLANK(E435),"",SUM(M435:M443))</f>
        <v>0</v>
      </c>
    </row>
    <row r="445" spans="1:13" ht="12.75">
      <c r="A445" s="130" t="s">
        <v>319</v>
      </c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131"/>
    </row>
    <row r="446" spans="1:13" ht="12.75">
      <c r="A446" s="132" t="s">
        <v>320</v>
      </c>
      <c r="B446" s="132"/>
      <c r="C446" s="132" t="s">
        <v>321</v>
      </c>
      <c r="D446" s="44"/>
      <c r="E446" s="132"/>
      <c r="F446" s="132" t="s">
        <v>251</v>
      </c>
      <c r="G446" s="44"/>
      <c r="H446" s="132"/>
      <c r="I446" s="133" t="s">
        <v>322</v>
      </c>
      <c r="J446" s="48"/>
      <c r="K446" s="45"/>
      <c r="L446" s="45"/>
      <c r="M446" s="131"/>
    </row>
    <row r="447" spans="1:13" ht="12.75">
      <c r="A447" s="45"/>
      <c r="B447" s="45"/>
      <c r="C447" s="45"/>
      <c r="D447" s="45"/>
      <c r="E447" s="45"/>
      <c r="F447" s="45"/>
      <c r="G447" s="45"/>
      <c r="H447" s="45"/>
      <c r="I447" s="134" t="str">
        <f>IF(L444=5,B429,IF(M444=5,F429,""))</f>
        <v>MBF 1</v>
      </c>
      <c r="J447" s="134"/>
      <c r="K447" s="134"/>
      <c r="L447" s="134"/>
      <c r="M447" s="134"/>
    </row>
    <row r="452" spans="1:13" ht="12.75">
      <c r="A452" s="38"/>
      <c r="B452" s="39"/>
      <c r="C452" s="40"/>
      <c r="D452" s="40"/>
      <c r="E452" s="41" t="s">
        <v>279</v>
      </c>
      <c r="F452" s="41"/>
      <c r="G452" s="42" t="s">
        <v>280</v>
      </c>
      <c r="H452" s="42"/>
      <c r="I452" s="42"/>
      <c r="J452" s="42"/>
      <c r="K452" s="42"/>
      <c r="L452" s="42"/>
      <c r="M452" s="42"/>
    </row>
    <row r="453" spans="1:13" ht="12.75">
      <c r="A453" s="43"/>
      <c r="B453" s="44" t="s">
        <v>281</v>
      </c>
      <c r="C453" s="45"/>
      <c r="D453" s="45"/>
      <c r="E453" s="46" t="s">
        <v>282</v>
      </c>
      <c r="F453" s="46"/>
      <c r="G453" s="47" t="s">
        <v>283</v>
      </c>
      <c r="H453" s="47"/>
      <c r="I453" s="47"/>
      <c r="J453" s="47"/>
      <c r="K453" s="47"/>
      <c r="L453" s="47"/>
      <c r="M453" s="47"/>
    </row>
    <row r="454" spans="1:13" ht="12.75">
      <c r="A454" s="48"/>
      <c r="B454" s="43" t="s">
        <v>284</v>
      </c>
      <c r="C454" s="45"/>
      <c r="D454" s="45"/>
      <c r="E454" s="49" t="s">
        <v>285</v>
      </c>
      <c r="F454" s="49"/>
      <c r="G454" s="50" t="s">
        <v>286</v>
      </c>
      <c r="H454" s="50"/>
      <c r="I454" s="50"/>
      <c r="J454" s="50"/>
      <c r="K454" s="50"/>
      <c r="L454" s="50"/>
      <c r="M454" s="50"/>
    </row>
    <row r="455" spans="1:13" ht="12.75">
      <c r="A455" s="51"/>
      <c r="B455" s="52" t="s">
        <v>287</v>
      </c>
      <c r="C455" s="48"/>
      <c r="D455" s="45"/>
      <c r="E455" s="53" t="s">
        <v>288</v>
      </c>
      <c r="F455" s="53"/>
      <c r="G455" s="54"/>
      <c r="H455" s="54"/>
      <c r="I455" s="54"/>
      <c r="J455" s="55" t="s">
        <v>289</v>
      </c>
      <c r="K455" s="56">
        <v>0.5</v>
      </c>
      <c r="L455" s="56"/>
      <c r="M455" s="56"/>
    </row>
    <row r="456" spans="1:13" ht="12.75">
      <c r="A456" s="57" t="s">
        <v>290</v>
      </c>
      <c r="C456" s="45"/>
      <c r="D456" s="45"/>
      <c r="E456" s="57" t="s">
        <v>290</v>
      </c>
      <c r="H456" s="58"/>
      <c r="I456" s="59"/>
      <c r="J456" s="60"/>
      <c r="K456" s="60"/>
      <c r="L456" s="60"/>
      <c r="M456" s="61"/>
    </row>
    <row r="457" spans="1:13" ht="12.75">
      <c r="A457" s="62" t="s">
        <v>291</v>
      </c>
      <c r="B457" s="63" t="s">
        <v>22</v>
      </c>
      <c r="C457" s="63"/>
      <c r="D457" s="64"/>
      <c r="E457" s="62" t="s">
        <v>292</v>
      </c>
      <c r="F457" s="65" t="s">
        <v>46</v>
      </c>
      <c r="G457" s="65"/>
      <c r="H457" s="65"/>
      <c r="I457" s="65"/>
      <c r="J457" s="65"/>
      <c r="K457" s="65"/>
      <c r="L457" s="65"/>
      <c r="M457" s="65"/>
    </row>
    <row r="458" spans="1:13" ht="12.75">
      <c r="A458" s="66" t="s">
        <v>293</v>
      </c>
      <c r="B458" s="67" t="s">
        <v>147</v>
      </c>
      <c r="C458" s="67"/>
      <c r="D458" s="68"/>
      <c r="E458" s="69" t="s">
        <v>294</v>
      </c>
      <c r="F458" s="70" t="s">
        <v>197</v>
      </c>
      <c r="G458" s="70"/>
      <c r="H458" s="70"/>
      <c r="I458" s="70"/>
      <c r="J458" s="70"/>
      <c r="K458" s="70"/>
      <c r="L458" s="70"/>
      <c r="M458" s="70"/>
    </row>
    <row r="459" spans="1:13" ht="12.75">
      <c r="A459" s="71" t="s">
        <v>55</v>
      </c>
      <c r="B459" s="72" t="s">
        <v>207</v>
      </c>
      <c r="C459" s="72"/>
      <c r="D459" s="68"/>
      <c r="E459" s="73" t="s">
        <v>296</v>
      </c>
      <c r="F459" s="74" t="s">
        <v>325</v>
      </c>
      <c r="G459" s="74"/>
      <c r="H459" s="74"/>
      <c r="I459" s="74"/>
      <c r="J459" s="74"/>
      <c r="K459" s="74"/>
      <c r="L459" s="74"/>
      <c r="M459" s="74"/>
    </row>
    <row r="460" spans="1:13" ht="12.75">
      <c r="A460" s="71" t="s">
        <v>58</v>
      </c>
      <c r="B460" s="72" t="s">
        <v>206</v>
      </c>
      <c r="C460" s="72"/>
      <c r="D460" s="68"/>
      <c r="E460" s="75" t="s">
        <v>298</v>
      </c>
      <c r="F460" s="74" t="s">
        <v>326</v>
      </c>
      <c r="G460" s="74"/>
      <c r="H460" s="74"/>
      <c r="I460" s="74"/>
      <c r="J460" s="74"/>
      <c r="K460" s="74"/>
      <c r="L460" s="74"/>
      <c r="M460" s="74"/>
    </row>
    <row r="461" spans="1:13" ht="12.75">
      <c r="A461" s="45"/>
      <c r="B461" s="45"/>
      <c r="C461" s="45"/>
      <c r="D461" s="45"/>
      <c r="E461" s="57" t="s">
        <v>300</v>
      </c>
      <c r="F461" s="76"/>
      <c r="G461" s="76"/>
      <c r="H461" s="76"/>
      <c r="I461" s="45"/>
      <c r="J461" s="45"/>
      <c r="K461" s="45"/>
      <c r="L461" s="77"/>
      <c r="M461" s="78"/>
    </row>
    <row r="462" spans="1:13" ht="12.75">
      <c r="A462" s="79" t="s">
        <v>301</v>
      </c>
      <c r="B462" s="45"/>
      <c r="C462" s="45"/>
      <c r="D462" s="45"/>
      <c r="E462" s="80" t="s">
        <v>302</v>
      </c>
      <c r="F462" s="80" t="s">
        <v>303</v>
      </c>
      <c r="G462" s="80" t="s">
        <v>304</v>
      </c>
      <c r="H462" s="80" t="s">
        <v>305</v>
      </c>
      <c r="I462" s="80" t="s">
        <v>306</v>
      </c>
      <c r="J462" s="81" t="s">
        <v>242</v>
      </c>
      <c r="K462" s="81"/>
      <c r="L462" s="80" t="s">
        <v>307</v>
      </c>
      <c r="M462" s="82" t="s">
        <v>308</v>
      </c>
    </row>
    <row r="463" spans="1:13" ht="12.75">
      <c r="A463" s="83" t="s">
        <v>309</v>
      </c>
      <c r="B463" s="84" t="str">
        <f>IF(B458&gt;"",B458,"")</f>
        <v>Tatu Pitkänen</v>
      </c>
      <c r="C463" s="84" t="str">
        <f>IF(F458&gt;"",F458,"")</f>
        <v>Jimi Miettinen</v>
      </c>
      <c r="D463" s="84"/>
      <c r="E463" s="85">
        <v>-10</v>
      </c>
      <c r="F463" s="85">
        <v>-11</v>
      </c>
      <c r="G463" s="85">
        <v>-6</v>
      </c>
      <c r="H463" s="85"/>
      <c r="I463" s="85"/>
      <c r="J463" s="86">
        <f>IF(ISBLANK(E463),"",COUNTIF(E463:I463,"&gt;=0"))</f>
        <v>0</v>
      </c>
      <c r="K463" s="87">
        <f>IF(ISBLANK(E463),"",(IF(LEFT(E463,1)="-",1,0)+IF(LEFT(F463,1)="-",1,0)+IF(LEFT(G463,1)="-",1,0)+IF(LEFT(H463,1)="-",1,0)+IF(LEFT(I463,1)="-",1,0)))</f>
        <v>3</v>
      </c>
      <c r="L463" s="88">
        <f>IF(J463=3,1,"")</f>
      </c>
      <c r="M463" s="89">
        <f>IF(K463=3,1,"")</f>
        <v>1</v>
      </c>
    </row>
    <row r="464" spans="1:13" ht="12.75">
      <c r="A464" s="90" t="s">
        <v>310</v>
      </c>
      <c r="B464" s="91" t="str">
        <f>IF(B459&gt;"",B459,"")</f>
        <v>Anton Mäkinen</v>
      </c>
      <c r="C464" s="91" t="str">
        <f>IF(F459&gt;"",F459,"")</f>
        <v>Topi Ruotslainen</v>
      </c>
      <c r="D464" s="91"/>
      <c r="E464" s="92">
        <v>1</v>
      </c>
      <c r="F464" s="93">
        <v>5</v>
      </c>
      <c r="G464" s="93">
        <v>3</v>
      </c>
      <c r="H464" s="93"/>
      <c r="I464" s="93"/>
      <c r="J464" s="94">
        <f>IF(ISBLANK(E464),"",COUNTIF(E464:I464,"&gt;=0"))</f>
        <v>3</v>
      </c>
      <c r="K464" s="95">
        <f>IF(ISBLANK(E464),"",(IF(LEFT(E464,1)="-",1,0)+IF(LEFT(F464,1)="-",1,0)+IF(LEFT(G464,1)="-",1,0)+IF(LEFT(H464,1)="-",1,0)+IF(LEFT(I464,1)="-",1,0)))</f>
        <v>0</v>
      </c>
      <c r="L464" s="96">
        <f>IF(J464=3,1,"")</f>
        <v>1</v>
      </c>
      <c r="M464" s="97">
        <f>IF(K464=3,1,"")</f>
      </c>
    </row>
    <row r="465" spans="1:13" ht="12.75">
      <c r="A465" s="98" t="s">
        <v>311</v>
      </c>
      <c r="B465" s="99" t="str">
        <f>IF(B460&gt;"",B460,"")</f>
        <v>Toni Pitkänen</v>
      </c>
      <c r="C465" s="99" t="str">
        <f>IF(F460&gt;"",F460,"")</f>
        <v>Patrick Rissanen</v>
      </c>
      <c r="D465" s="99"/>
      <c r="E465" s="92">
        <v>-4</v>
      </c>
      <c r="F465" s="100">
        <v>-2</v>
      </c>
      <c r="G465" s="92">
        <v>-9</v>
      </c>
      <c r="H465" s="92"/>
      <c r="I465" s="92"/>
      <c r="J465" s="94">
        <f>IF(ISBLANK(E465),"",COUNTIF(E465:I465,"&gt;=0"))</f>
        <v>0</v>
      </c>
      <c r="K465" s="101">
        <f>IF(ISBLANK(E465),"",(IF(LEFT(E465,1)="-",1,0)+IF(LEFT(F465,1)="-",1,0)+IF(LEFT(G465,1)="-",1,0)+IF(LEFT(H465,1)="-",1,0)+IF(LEFT(I465,1)="-",1,0)))</f>
        <v>3</v>
      </c>
      <c r="L465" s="102">
        <f>IF(J465=3,1,"")</f>
      </c>
      <c r="M465" s="103">
        <f>IF(K465=3,1,"")</f>
        <v>1</v>
      </c>
    </row>
    <row r="466" spans="1:13" ht="12.75">
      <c r="A466" s="104" t="s">
        <v>312</v>
      </c>
      <c r="B466" s="84" t="str">
        <f>IF(B459&gt;"",B459,"")</f>
        <v>Anton Mäkinen</v>
      </c>
      <c r="C466" s="84" t="str">
        <f>IF(F458&gt;"",F458,"")</f>
        <v>Jimi Miettinen</v>
      </c>
      <c r="D466" s="105"/>
      <c r="E466" s="106">
        <v>10</v>
      </c>
      <c r="F466" s="107">
        <v>5</v>
      </c>
      <c r="G466" s="106">
        <v>-4</v>
      </c>
      <c r="H466" s="106">
        <v>-4</v>
      </c>
      <c r="I466" s="106">
        <v>-7</v>
      </c>
      <c r="J466" s="86">
        <f>IF(ISBLANK(E466),"",COUNTIF(E466:I466,"&gt;=0"))</f>
        <v>2</v>
      </c>
      <c r="K466" s="87">
        <f>IF(ISBLANK(E466),"",(IF(LEFT(E466,1)="-",1,0)+IF(LEFT(F466,1)="-",1,0)+IF(LEFT(G466,1)="-",1,0)+IF(LEFT(H466,1)="-",1,0)+IF(LEFT(I466,1)="-",1,0)))</f>
        <v>3</v>
      </c>
      <c r="L466" s="88">
        <f>IF(J466=3,1,"")</f>
      </c>
      <c r="M466" s="89">
        <f>IF(K466=3,1,"")</f>
        <v>1</v>
      </c>
    </row>
    <row r="467" spans="1:13" ht="12.75">
      <c r="A467" s="98" t="s">
        <v>313</v>
      </c>
      <c r="B467" s="91" t="str">
        <f>IF(B458&gt;"",B458,"")</f>
        <v>Tatu Pitkänen</v>
      </c>
      <c r="C467" s="91" t="str">
        <f>IF(F460&gt;"",F460,"")</f>
        <v>Patrick Rissanen</v>
      </c>
      <c r="D467" s="99"/>
      <c r="E467" s="92">
        <v>-2</v>
      </c>
      <c r="F467" s="100">
        <v>-8</v>
      </c>
      <c r="G467" s="92">
        <v>11</v>
      </c>
      <c r="H467" s="92">
        <v>-2</v>
      </c>
      <c r="I467" s="92"/>
      <c r="J467" s="94">
        <f>IF(ISBLANK(E467),"",COUNTIF(E467:I467,"&gt;=0"))</f>
        <v>1</v>
      </c>
      <c r="K467" s="95">
        <f>IF(ISBLANK(E467),"",(IF(LEFT(E467,1)="-",1,0)+IF(LEFT(F467,1)="-",1,0)+IF(LEFT(G467,1)="-",1,0)+IF(LEFT(H467,1)="-",1,0)+IF(LEFT(I467,1)="-",1,0)))</f>
        <v>3</v>
      </c>
      <c r="L467" s="96">
        <f>IF(J467=3,1,"")</f>
      </c>
      <c r="M467" s="97">
        <f>IF(K467=3,1,"")</f>
        <v>1</v>
      </c>
    </row>
    <row r="468" spans="1:13" ht="12.75">
      <c r="A468" s="108" t="s">
        <v>314</v>
      </c>
      <c r="B468" s="109" t="str">
        <f>IF(B460&gt;"",B460,"")</f>
        <v>Toni Pitkänen</v>
      </c>
      <c r="C468" s="109" t="str">
        <f>IF(F459&gt;"",F459,"")</f>
        <v>Topi Ruotslainen</v>
      </c>
      <c r="D468" s="109"/>
      <c r="E468" s="110">
        <v>8</v>
      </c>
      <c r="F468" s="111">
        <v>3</v>
      </c>
      <c r="G468" s="110">
        <v>6</v>
      </c>
      <c r="H468" s="110"/>
      <c r="I468" s="110"/>
      <c r="J468" s="112">
        <f>IF(ISBLANK(E468),"",COUNTIF(E468:I468,"&gt;=0"))</f>
        <v>3</v>
      </c>
      <c r="K468" s="113">
        <f>IF(ISBLANK(E468),"",(IF(LEFT(E468,1)="-",1,0)+IF(LEFT(F468,1)="-",1,0)+IF(LEFT(G468,1)="-",1,0)+IF(LEFT(H468,1)="-",1,0)+IF(LEFT(I468,1)="-",1,0)))</f>
        <v>0</v>
      </c>
      <c r="L468" s="114">
        <f>IF(J468=3,1,"")</f>
        <v>1</v>
      </c>
      <c r="M468" s="115">
        <f>IF(K468=3,1,"")</f>
      </c>
    </row>
    <row r="469" spans="1:13" ht="12.75">
      <c r="A469" s="116" t="s">
        <v>315</v>
      </c>
      <c r="B469" s="117" t="str">
        <f>IF(B459&gt;"",B459,"")</f>
        <v>Anton Mäkinen</v>
      </c>
      <c r="C469" s="117" t="str">
        <f>IF(F460&gt;"",F460,"")</f>
        <v>Patrick Rissanen</v>
      </c>
      <c r="D469" s="118"/>
      <c r="E469" s="119">
        <v>-8</v>
      </c>
      <c r="F469" s="119">
        <v>-9</v>
      </c>
      <c r="G469" s="119">
        <v>-5</v>
      </c>
      <c r="H469" s="119"/>
      <c r="I469" s="119"/>
      <c r="J469" s="120">
        <f>IF(ISBLANK(E469),"",COUNTIF(E469:I469,"&gt;=0"))</f>
        <v>0</v>
      </c>
      <c r="K469" s="121">
        <f>IF(ISBLANK(E469),"",(IF(LEFT(E469,1)="-",1,0)+IF(LEFT(F469,1)="-",1,0)+IF(LEFT(G469,1)="-",1,0)+IF(LEFT(H469,1)="-",1,0)+IF(LEFT(I469,1)="-",1,0)))</f>
        <v>3</v>
      </c>
      <c r="L469" s="122">
        <f>IF(J469=3,1,"")</f>
      </c>
      <c r="M469" s="123">
        <f>IF(K469=3,1,"")</f>
        <v>1</v>
      </c>
    </row>
    <row r="470" spans="1:13" ht="12.75">
      <c r="A470" s="90" t="s">
        <v>316</v>
      </c>
      <c r="B470" s="91" t="str">
        <f>IF(B460&gt;"",B460,"")</f>
        <v>Toni Pitkänen</v>
      </c>
      <c r="C470" s="91" t="str">
        <f>IF(F458&gt;"",F458,"")</f>
        <v>Jimi Miettinen</v>
      </c>
      <c r="D470" s="124"/>
      <c r="E470" s="119"/>
      <c r="F470" s="93"/>
      <c r="G470" s="93"/>
      <c r="H470" s="93"/>
      <c r="I470" s="93"/>
      <c r="J470" s="94">
        <f>IF(ISBLANK(E470),"",COUNTIF(E470:I470,"&gt;=0"))</f>
      </c>
      <c r="K470" s="95">
        <f>IF(ISBLANK(E470),"",(IF(LEFT(E470,1)="-",1,0)+IF(LEFT(F470,1)="-",1,0)+IF(LEFT(G470,1)="-",1,0)+IF(LEFT(H470,1)="-",1,0)+IF(LEFT(I470,1)="-",1,0)))</f>
      </c>
      <c r="L470" s="96">
        <f>IF(J470=3,1,"")</f>
      </c>
      <c r="M470" s="97">
        <f>IF(K470=3,1,"")</f>
      </c>
    </row>
    <row r="471" spans="1:13" ht="12.75">
      <c r="A471" s="108" t="s">
        <v>317</v>
      </c>
      <c r="B471" s="109" t="str">
        <f>IF(B458&gt;"",B458,"")</f>
        <v>Tatu Pitkänen</v>
      </c>
      <c r="C471" s="109" t="str">
        <f>IF(F459&gt;"",F459,"")</f>
        <v>Topi Ruotslainen</v>
      </c>
      <c r="D471" s="125"/>
      <c r="E471" s="110"/>
      <c r="F471" s="110"/>
      <c r="G471" s="110"/>
      <c r="H471" s="110"/>
      <c r="I471" s="110"/>
      <c r="J471" s="112">
        <f>IF(ISBLANK(E471),"",COUNTIF(E471:I471,"&gt;=0"))</f>
      </c>
      <c r="K471" s="113">
        <f>IF(ISBLANK(E471),"",(IF(LEFT(E471,1)="-",1,0)+IF(LEFT(F471,1)="-",1,0)+IF(LEFT(G471,1)="-",1,0)+IF(LEFT(H471,1)="-",1,0)+IF(LEFT(I471,1)="-",1,0)))</f>
      </c>
      <c r="L471" s="114">
        <f>IF(J471=3,1,"")</f>
      </c>
      <c r="M471" s="115">
        <f>IF(K471=3,1,"")</f>
      </c>
    </row>
    <row r="472" spans="1:13" ht="12.75">
      <c r="A472" s="45"/>
      <c r="B472" s="45"/>
      <c r="C472" s="45"/>
      <c r="D472" s="45"/>
      <c r="E472" s="45"/>
      <c r="F472" s="45"/>
      <c r="G472" s="45"/>
      <c r="H472" s="126" t="s">
        <v>318</v>
      </c>
      <c r="I472" s="126"/>
      <c r="J472" s="127">
        <f>IF(ISBLANK(B458),"",SUM(J463:J471))</f>
        <v>9</v>
      </c>
      <c r="K472" s="127">
        <f>IF(ISBLANK(F458),"",SUM(K463:K471))</f>
        <v>15</v>
      </c>
      <c r="L472" s="128">
        <f>IF(ISBLANK(E463),"",SUM(L463:L471))</f>
        <v>2</v>
      </c>
      <c r="M472" s="129">
        <f>IF(ISBLANK(E463),"",SUM(M463:M471))</f>
        <v>5</v>
      </c>
    </row>
    <row r="473" spans="1:13" ht="12.75">
      <c r="A473" s="130" t="s">
        <v>319</v>
      </c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131"/>
    </row>
    <row r="474" spans="1:13" ht="12.75">
      <c r="A474" s="132" t="s">
        <v>320</v>
      </c>
      <c r="B474" s="132"/>
      <c r="C474" s="132" t="s">
        <v>321</v>
      </c>
      <c r="D474" s="44"/>
      <c r="E474" s="132"/>
      <c r="F474" s="132" t="s">
        <v>251</v>
      </c>
      <c r="G474" s="44"/>
      <c r="H474" s="132"/>
      <c r="I474" s="133" t="s">
        <v>322</v>
      </c>
      <c r="J474" s="48"/>
      <c r="K474" s="45"/>
      <c r="L474" s="45"/>
      <c r="M474" s="131"/>
    </row>
    <row r="475" spans="1:13" ht="12.75">
      <c r="A475" s="45"/>
      <c r="B475" s="45"/>
      <c r="C475" s="45"/>
      <c r="D475" s="45"/>
      <c r="E475" s="45"/>
      <c r="F475" s="45"/>
      <c r="G475" s="45"/>
      <c r="H475" s="45"/>
      <c r="I475" s="134" t="str">
        <f>IF(L472=5,B457,IF(M472=5,F457,""))</f>
        <v>KuPTS</v>
      </c>
      <c r="J475" s="134"/>
      <c r="K475" s="134"/>
      <c r="L475" s="134"/>
      <c r="M475" s="134"/>
    </row>
    <row r="478" spans="1:13" ht="12.75">
      <c r="A478" s="38"/>
      <c r="B478" s="39"/>
      <c r="C478" s="40"/>
      <c r="D478" s="40"/>
      <c r="E478" s="41" t="s">
        <v>279</v>
      </c>
      <c r="F478" s="41"/>
      <c r="G478" s="42" t="s">
        <v>280</v>
      </c>
      <c r="H478" s="42"/>
      <c r="I478" s="42"/>
      <c r="J478" s="42"/>
      <c r="K478" s="42"/>
      <c r="L478" s="42"/>
      <c r="M478" s="42"/>
    </row>
    <row r="479" spans="1:13" ht="12.75">
      <c r="A479" s="43"/>
      <c r="B479" s="44" t="s">
        <v>281</v>
      </c>
      <c r="C479" s="45"/>
      <c r="D479" s="45"/>
      <c r="E479" s="46" t="s">
        <v>282</v>
      </c>
      <c r="F479" s="46"/>
      <c r="G479" s="47" t="s">
        <v>283</v>
      </c>
      <c r="H479" s="47"/>
      <c r="I479" s="47"/>
      <c r="J479" s="47"/>
      <c r="K479" s="47"/>
      <c r="L479" s="47"/>
      <c r="M479" s="47"/>
    </row>
    <row r="480" spans="1:13" ht="12.75">
      <c r="A480" s="48"/>
      <c r="B480" s="43" t="s">
        <v>284</v>
      </c>
      <c r="C480" s="45"/>
      <c r="D480" s="45"/>
      <c r="E480" s="49" t="s">
        <v>285</v>
      </c>
      <c r="F480" s="49"/>
      <c r="G480" s="50" t="s">
        <v>286</v>
      </c>
      <c r="H480" s="50"/>
      <c r="I480" s="50"/>
      <c r="J480" s="50"/>
      <c r="K480" s="50"/>
      <c r="L480" s="50"/>
      <c r="M480" s="50"/>
    </row>
    <row r="481" spans="1:13" ht="12.75">
      <c r="A481" s="51"/>
      <c r="B481" s="52" t="s">
        <v>287</v>
      </c>
      <c r="C481" s="48"/>
      <c r="D481" s="45"/>
      <c r="E481" s="53" t="s">
        <v>288</v>
      </c>
      <c r="F481" s="53"/>
      <c r="G481" s="54"/>
      <c r="H481" s="54"/>
      <c r="I481" s="54"/>
      <c r="J481" s="55" t="s">
        <v>289</v>
      </c>
      <c r="K481" s="56">
        <v>0.5</v>
      </c>
      <c r="L481" s="56"/>
      <c r="M481" s="56"/>
    </row>
    <row r="482" spans="1:13" ht="12.75">
      <c r="A482" s="57" t="s">
        <v>290</v>
      </c>
      <c r="C482" s="45"/>
      <c r="D482" s="45"/>
      <c r="E482" s="57" t="s">
        <v>290</v>
      </c>
      <c r="H482" s="58"/>
      <c r="I482" s="59"/>
      <c r="J482" s="60"/>
      <c r="K482" s="60"/>
      <c r="L482" s="60"/>
      <c r="M482" s="61"/>
    </row>
    <row r="483" spans="1:13" ht="12.75">
      <c r="A483" s="62" t="s">
        <v>291</v>
      </c>
      <c r="B483" s="63" t="s">
        <v>32</v>
      </c>
      <c r="C483" s="63"/>
      <c r="D483" s="64"/>
      <c r="E483" s="62" t="s">
        <v>292</v>
      </c>
      <c r="F483" s="65" t="s">
        <v>9</v>
      </c>
      <c r="G483" s="65"/>
      <c r="H483" s="65"/>
      <c r="I483" s="65"/>
      <c r="J483" s="65"/>
      <c r="K483" s="65"/>
      <c r="L483" s="65"/>
      <c r="M483" s="65"/>
    </row>
    <row r="484" spans="1:13" ht="12.75">
      <c r="A484" s="66" t="s">
        <v>293</v>
      </c>
      <c r="B484" s="67" t="s">
        <v>229</v>
      </c>
      <c r="C484" s="67"/>
      <c r="D484" s="68"/>
      <c r="E484" s="69" t="s">
        <v>294</v>
      </c>
      <c r="F484" s="70" t="s">
        <v>176</v>
      </c>
      <c r="G484" s="70"/>
      <c r="H484" s="70"/>
      <c r="I484" s="70"/>
      <c r="J484" s="70"/>
      <c r="K484" s="70"/>
      <c r="L484" s="70"/>
      <c r="M484" s="70"/>
    </row>
    <row r="485" spans="1:13" ht="12.75">
      <c r="A485" s="71" t="s">
        <v>55</v>
      </c>
      <c r="B485" s="72" t="s">
        <v>230</v>
      </c>
      <c r="C485" s="72"/>
      <c r="D485" s="68"/>
      <c r="E485" s="73" t="s">
        <v>296</v>
      </c>
      <c r="F485" s="74" t="s">
        <v>174</v>
      </c>
      <c r="G485" s="74"/>
      <c r="H485" s="74"/>
      <c r="I485" s="74"/>
      <c r="J485" s="74"/>
      <c r="K485" s="74"/>
      <c r="L485" s="74"/>
      <c r="M485" s="74"/>
    </row>
    <row r="486" spans="1:13" ht="12.75">
      <c r="A486" s="71" t="s">
        <v>58</v>
      </c>
      <c r="B486" s="72" t="s">
        <v>330</v>
      </c>
      <c r="C486" s="72"/>
      <c r="D486" s="68"/>
      <c r="E486" s="75" t="s">
        <v>298</v>
      </c>
      <c r="F486" s="74" t="s">
        <v>227</v>
      </c>
      <c r="G486" s="74"/>
      <c r="H486" s="74"/>
      <c r="I486" s="74"/>
      <c r="J486" s="74"/>
      <c r="K486" s="74"/>
      <c r="L486" s="74"/>
      <c r="M486" s="74"/>
    </row>
    <row r="487" spans="1:13" ht="12.75">
      <c r="A487" s="45"/>
      <c r="B487" s="45"/>
      <c r="C487" s="45"/>
      <c r="D487" s="45"/>
      <c r="E487" s="57" t="s">
        <v>300</v>
      </c>
      <c r="F487" s="76"/>
      <c r="G487" s="76"/>
      <c r="H487" s="76"/>
      <c r="I487" s="45"/>
      <c r="J487" s="45"/>
      <c r="K487" s="45"/>
      <c r="L487" s="77"/>
      <c r="M487" s="78"/>
    </row>
    <row r="488" spans="1:13" ht="12.75">
      <c r="A488" s="79" t="s">
        <v>301</v>
      </c>
      <c r="B488" s="45"/>
      <c r="C488" s="45"/>
      <c r="D488" s="45"/>
      <c r="E488" s="80" t="s">
        <v>302</v>
      </c>
      <c r="F488" s="80" t="s">
        <v>303</v>
      </c>
      <c r="G488" s="80" t="s">
        <v>304</v>
      </c>
      <c r="H488" s="80" t="s">
        <v>305</v>
      </c>
      <c r="I488" s="80" t="s">
        <v>306</v>
      </c>
      <c r="J488" s="81" t="s">
        <v>242</v>
      </c>
      <c r="K488" s="81"/>
      <c r="L488" s="80" t="s">
        <v>307</v>
      </c>
      <c r="M488" s="82" t="s">
        <v>308</v>
      </c>
    </row>
    <row r="489" spans="1:13" ht="12.75">
      <c r="A489" s="83" t="s">
        <v>309</v>
      </c>
      <c r="B489" s="84" t="str">
        <f>IF(B484&gt;"",B484,"")</f>
        <v>Jan Nyberg</v>
      </c>
      <c r="C489" s="84" t="str">
        <f>IF(F484&gt;"",F484,"")</f>
        <v>Johan Nyberg</v>
      </c>
      <c r="D489" s="84"/>
      <c r="E489" s="85">
        <v>9</v>
      </c>
      <c r="F489" s="85">
        <v>6</v>
      </c>
      <c r="G489" s="85">
        <v>9</v>
      </c>
      <c r="H489" s="85"/>
      <c r="I489" s="85"/>
      <c r="J489" s="86">
        <f>IF(ISBLANK(E489),"",COUNTIF(E489:I489,"&gt;=0"))</f>
        <v>3</v>
      </c>
      <c r="K489" s="87">
        <f>IF(ISBLANK(E489),"",(IF(LEFT(E489,1)="-",1,0)+IF(LEFT(F489,1)="-",1,0)+IF(LEFT(G489,1)="-",1,0)+IF(LEFT(H489,1)="-",1,0)+IF(LEFT(I489,1)="-",1,0)))</f>
        <v>0</v>
      </c>
      <c r="L489" s="88">
        <f>IF(J489=3,1,"")</f>
        <v>1</v>
      </c>
      <c r="M489" s="89">
        <f>IF(K489=3,1,"")</f>
      </c>
    </row>
    <row r="490" spans="1:13" ht="12.75">
      <c r="A490" s="90" t="s">
        <v>310</v>
      </c>
      <c r="B490" s="91" t="str">
        <f>IF(B485&gt;"",B485,"")</f>
        <v>Thomas Lundström</v>
      </c>
      <c r="C490" s="91" t="str">
        <f>IF(F485&gt;"",F485,"")</f>
        <v>Arttu Pihkala</v>
      </c>
      <c r="D490" s="91"/>
      <c r="E490" s="92">
        <v>4</v>
      </c>
      <c r="F490" s="93">
        <v>4</v>
      </c>
      <c r="G490" s="93">
        <v>7</v>
      </c>
      <c r="H490" s="93"/>
      <c r="I490" s="93"/>
      <c r="J490" s="94">
        <f>IF(ISBLANK(E490),"",COUNTIF(E490:I490,"&gt;=0"))</f>
        <v>3</v>
      </c>
      <c r="K490" s="95">
        <f>IF(ISBLANK(E490),"",(IF(LEFT(E490,1)="-",1,0)+IF(LEFT(F490,1)="-",1,0)+IF(LEFT(G490,1)="-",1,0)+IF(LEFT(H490,1)="-",1,0)+IF(LEFT(I490,1)="-",1,0)))</f>
        <v>0</v>
      </c>
      <c r="L490" s="96">
        <f>IF(J490=3,1,"")</f>
        <v>1</v>
      </c>
      <c r="M490" s="97">
        <f>IF(K490=3,1,"")</f>
      </c>
    </row>
    <row r="491" spans="1:13" ht="12.75">
      <c r="A491" s="98" t="s">
        <v>311</v>
      </c>
      <c r="B491" s="99" t="str">
        <f>IF(B486&gt;"",B486,"")</f>
        <v>Miikka O`connor</v>
      </c>
      <c r="C491" s="99" t="str">
        <f>IF(F486&gt;"",F486,"")</f>
        <v>Mikhail Kantonistov</v>
      </c>
      <c r="D491" s="99"/>
      <c r="E491" s="92">
        <v>6</v>
      </c>
      <c r="F491" s="100">
        <v>5</v>
      </c>
      <c r="G491" s="92">
        <v>4</v>
      </c>
      <c r="H491" s="92"/>
      <c r="I491" s="92"/>
      <c r="J491" s="94">
        <f>IF(ISBLANK(E491),"",COUNTIF(E491:I491,"&gt;=0"))</f>
        <v>3</v>
      </c>
      <c r="K491" s="101">
        <f>IF(ISBLANK(E491),"",(IF(LEFT(E491,1)="-",1,0)+IF(LEFT(F491,1)="-",1,0)+IF(LEFT(G491,1)="-",1,0)+IF(LEFT(H491,1)="-",1,0)+IF(LEFT(I491,1)="-",1,0)))</f>
        <v>0</v>
      </c>
      <c r="L491" s="102">
        <f>IF(J491=3,1,"")</f>
        <v>1</v>
      </c>
      <c r="M491" s="103">
        <f>IF(K491=3,1,"")</f>
      </c>
    </row>
    <row r="492" spans="1:13" ht="12.75">
      <c r="A492" s="104" t="s">
        <v>312</v>
      </c>
      <c r="B492" s="84" t="str">
        <f>IF(B485&gt;"",B485,"")</f>
        <v>Thomas Lundström</v>
      </c>
      <c r="C492" s="84" t="str">
        <f>IF(F484&gt;"",F484,"")</f>
        <v>Johan Nyberg</v>
      </c>
      <c r="D492" s="105"/>
      <c r="E492" s="106">
        <v>7</v>
      </c>
      <c r="F492" s="107">
        <v>11</v>
      </c>
      <c r="G492" s="106">
        <v>9</v>
      </c>
      <c r="H492" s="106"/>
      <c r="I492" s="106"/>
      <c r="J492" s="86">
        <f>IF(ISBLANK(E492),"",COUNTIF(E492:I492,"&gt;=0"))</f>
        <v>3</v>
      </c>
      <c r="K492" s="87">
        <f>IF(ISBLANK(E492),"",(IF(LEFT(E492,1)="-",1,0)+IF(LEFT(F492,1)="-",1,0)+IF(LEFT(G492,1)="-",1,0)+IF(LEFT(H492,1)="-",1,0)+IF(LEFT(I492,1)="-",1,0)))</f>
        <v>0</v>
      </c>
      <c r="L492" s="88">
        <f>IF(J492=3,1,"")</f>
        <v>1</v>
      </c>
      <c r="M492" s="89">
        <f>IF(K492=3,1,"")</f>
      </c>
    </row>
    <row r="493" spans="1:13" ht="12.75">
      <c r="A493" s="98" t="s">
        <v>313</v>
      </c>
      <c r="B493" s="91" t="str">
        <f>IF(B484&gt;"",B484,"")</f>
        <v>Jan Nyberg</v>
      </c>
      <c r="C493" s="91" t="str">
        <f>IF(F486&gt;"",F486,"")</f>
        <v>Mikhail Kantonistov</v>
      </c>
      <c r="D493" s="99"/>
      <c r="E493" s="92">
        <v>-7</v>
      </c>
      <c r="F493" s="100">
        <v>-7</v>
      </c>
      <c r="G493" s="92">
        <v>2</v>
      </c>
      <c r="H493" s="92">
        <v>8</v>
      </c>
      <c r="I493" s="92">
        <v>8</v>
      </c>
      <c r="J493" s="94">
        <f>IF(ISBLANK(E493),"",COUNTIF(E493:I493,"&gt;=0"))</f>
        <v>3</v>
      </c>
      <c r="K493" s="95">
        <f>IF(ISBLANK(E493),"",(IF(LEFT(E493,1)="-",1,0)+IF(LEFT(F493,1)="-",1,0)+IF(LEFT(G493,1)="-",1,0)+IF(LEFT(H493,1)="-",1,0)+IF(LEFT(I493,1)="-",1,0)))</f>
        <v>2</v>
      </c>
      <c r="L493" s="96">
        <f>IF(J493=3,1,"")</f>
        <v>1</v>
      </c>
      <c r="M493" s="97">
        <f>IF(K493=3,1,"")</f>
      </c>
    </row>
    <row r="494" spans="1:13" ht="12.75">
      <c r="A494" s="108" t="s">
        <v>314</v>
      </c>
      <c r="B494" s="109" t="str">
        <f>IF(B486&gt;"",B486,"")</f>
        <v>Miikka O`connor</v>
      </c>
      <c r="C494" s="109" t="str">
        <f>IF(F485&gt;"",F485,"")</f>
        <v>Arttu Pihkala</v>
      </c>
      <c r="D494" s="109"/>
      <c r="E494" s="110"/>
      <c r="F494" s="111"/>
      <c r="G494" s="110"/>
      <c r="H494" s="110"/>
      <c r="I494" s="110"/>
      <c r="J494" s="112">
        <f>IF(ISBLANK(E494),"",COUNTIF(E494:I494,"&gt;=0"))</f>
      </c>
      <c r="K494" s="113">
        <f>IF(ISBLANK(E494),"",(IF(LEFT(E494,1)="-",1,0)+IF(LEFT(F494,1)="-",1,0)+IF(LEFT(G494,1)="-",1,0)+IF(LEFT(H494,1)="-",1,0)+IF(LEFT(I494,1)="-",1,0)))</f>
      </c>
      <c r="L494" s="114">
        <f>IF(J494=3,1,"")</f>
      </c>
      <c r="M494" s="115">
        <f>IF(K494=3,1,"")</f>
      </c>
    </row>
    <row r="495" spans="1:13" ht="12.75">
      <c r="A495" s="116" t="s">
        <v>315</v>
      </c>
      <c r="B495" s="117" t="str">
        <f>IF(B485&gt;"",B485,"")</f>
        <v>Thomas Lundström</v>
      </c>
      <c r="C495" s="117" t="str">
        <f>IF(F486&gt;"",F486,"")</f>
        <v>Mikhail Kantonistov</v>
      </c>
      <c r="D495" s="118"/>
      <c r="E495" s="119"/>
      <c r="F495" s="119"/>
      <c r="G495" s="119"/>
      <c r="H495" s="119"/>
      <c r="I495" s="119"/>
      <c r="J495" s="120">
        <f>IF(ISBLANK(E495),"",COUNTIF(E495:I495,"&gt;=0"))</f>
      </c>
      <c r="K495" s="121">
        <f>IF(ISBLANK(E495),"",(IF(LEFT(E495,1)="-",1,0)+IF(LEFT(F495,1)="-",1,0)+IF(LEFT(G495,1)="-",1,0)+IF(LEFT(H495,1)="-",1,0)+IF(LEFT(I495,1)="-",1,0)))</f>
      </c>
      <c r="L495" s="122">
        <f>IF(J495=3,1,"")</f>
      </c>
      <c r="M495" s="123">
        <f>IF(K495=3,1,"")</f>
      </c>
    </row>
    <row r="496" spans="1:13" ht="12.75">
      <c r="A496" s="90" t="s">
        <v>316</v>
      </c>
      <c r="B496" s="91" t="str">
        <f>IF(B486&gt;"",B486,"")</f>
        <v>Miikka O`connor</v>
      </c>
      <c r="C496" s="91" t="str">
        <f>IF(F484&gt;"",F484,"")</f>
        <v>Johan Nyberg</v>
      </c>
      <c r="D496" s="124"/>
      <c r="E496" s="119"/>
      <c r="F496" s="93"/>
      <c r="G496" s="93"/>
      <c r="H496" s="93"/>
      <c r="I496" s="93"/>
      <c r="J496" s="94">
        <f>IF(ISBLANK(E496),"",COUNTIF(E496:I496,"&gt;=0"))</f>
      </c>
      <c r="K496" s="95">
        <f>IF(ISBLANK(E496),"",(IF(LEFT(E496,1)="-",1,0)+IF(LEFT(F496,1)="-",1,0)+IF(LEFT(G496,1)="-",1,0)+IF(LEFT(H496,1)="-",1,0)+IF(LEFT(I496,1)="-",1,0)))</f>
      </c>
      <c r="L496" s="96">
        <f>IF(J496=3,1,"")</f>
      </c>
      <c r="M496" s="97">
        <f>IF(K496=3,1,"")</f>
      </c>
    </row>
    <row r="497" spans="1:13" ht="12.75">
      <c r="A497" s="108" t="s">
        <v>317</v>
      </c>
      <c r="B497" s="109" t="str">
        <f>IF(B484&gt;"",B484,"")</f>
        <v>Jan Nyberg</v>
      </c>
      <c r="C497" s="109" t="str">
        <f>IF(F485&gt;"",F485,"")</f>
        <v>Arttu Pihkala</v>
      </c>
      <c r="D497" s="125"/>
      <c r="E497" s="110"/>
      <c r="F497" s="110"/>
      <c r="G497" s="110"/>
      <c r="H497" s="110"/>
      <c r="I497" s="110"/>
      <c r="J497" s="112">
        <f>IF(ISBLANK(E497),"",COUNTIF(E497:I497,"&gt;=0"))</f>
      </c>
      <c r="K497" s="113">
        <f>IF(ISBLANK(E497),"",(IF(LEFT(E497,1)="-",1,0)+IF(LEFT(F497,1)="-",1,0)+IF(LEFT(G497,1)="-",1,0)+IF(LEFT(H497,1)="-",1,0)+IF(LEFT(I497,1)="-",1,0)))</f>
      </c>
      <c r="L497" s="114">
        <f>IF(J497=3,1,"")</f>
      </c>
      <c r="M497" s="115">
        <f>IF(K497=3,1,"")</f>
      </c>
    </row>
    <row r="498" spans="1:13" ht="12.75">
      <c r="A498" s="45"/>
      <c r="B498" s="45"/>
      <c r="C498" s="45"/>
      <c r="D498" s="45"/>
      <c r="E498" s="45"/>
      <c r="F498" s="45"/>
      <c r="G498" s="45"/>
      <c r="H498" s="126" t="s">
        <v>318</v>
      </c>
      <c r="I498" s="126"/>
      <c r="J498" s="127">
        <f>IF(ISBLANK(B484),"",SUM(J489:J497))</f>
        <v>15</v>
      </c>
      <c r="K498" s="127">
        <f>IF(ISBLANK(F484),"",SUM(K489:K497))</f>
        <v>2</v>
      </c>
      <c r="L498" s="128">
        <f>IF(ISBLANK(E489),"",SUM(L489:L497))</f>
        <v>5</v>
      </c>
      <c r="M498" s="129">
        <f>IF(ISBLANK(E489),"",SUM(M489:M497))</f>
        <v>0</v>
      </c>
    </row>
    <row r="499" spans="1:13" ht="12.75">
      <c r="A499" s="130" t="s">
        <v>319</v>
      </c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131"/>
    </row>
    <row r="500" spans="1:13" ht="12.75">
      <c r="A500" s="132" t="s">
        <v>320</v>
      </c>
      <c r="B500" s="132"/>
      <c r="C500" s="132" t="s">
        <v>321</v>
      </c>
      <c r="D500" s="44"/>
      <c r="E500" s="132"/>
      <c r="F500" s="132" t="s">
        <v>251</v>
      </c>
      <c r="G500" s="44"/>
      <c r="H500" s="132"/>
      <c r="I500" s="133" t="s">
        <v>322</v>
      </c>
      <c r="J500" s="48"/>
      <c r="K500" s="45"/>
      <c r="L500" s="45"/>
      <c r="M500" s="131"/>
    </row>
    <row r="501" spans="1:13" ht="12.75">
      <c r="A501" s="45"/>
      <c r="B501" s="45"/>
      <c r="C501" s="45"/>
      <c r="D501" s="45"/>
      <c r="E501" s="45"/>
      <c r="F501" s="45"/>
      <c r="G501" s="45"/>
      <c r="H501" s="45"/>
      <c r="I501" s="134" t="str">
        <f>IF(L498=5,B483,IF(M498=5,F483,""))</f>
        <v>MBF 1</v>
      </c>
      <c r="J501" s="134"/>
      <c r="K501" s="134"/>
      <c r="L501" s="134"/>
      <c r="M501" s="134"/>
    </row>
    <row r="504" spans="1:13" ht="12.75">
      <c r="A504" s="38"/>
      <c r="B504" s="39"/>
      <c r="C504" s="40"/>
      <c r="D504" s="40"/>
      <c r="E504" s="41" t="s">
        <v>279</v>
      </c>
      <c r="F504" s="41"/>
      <c r="G504" s="42" t="s">
        <v>280</v>
      </c>
      <c r="H504" s="42"/>
      <c r="I504" s="42"/>
      <c r="J504" s="42"/>
      <c r="K504" s="42"/>
      <c r="L504" s="42"/>
      <c r="M504" s="42"/>
    </row>
    <row r="505" spans="1:13" ht="12.75">
      <c r="A505" s="43"/>
      <c r="B505" s="44" t="s">
        <v>281</v>
      </c>
      <c r="C505" s="45"/>
      <c r="D505" s="45"/>
      <c r="E505" s="46" t="s">
        <v>282</v>
      </c>
      <c r="F505" s="46"/>
      <c r="G505" s="47" t="s">
        <v>283</v>
      </c>
      <c r="H505" s="47"/>
      <c r="I505" s="47"/>
      <c r="J505" s="47"/>
      <c r="K505" s="47"/>
      <c r="L505" s="47"/>
      <c r="M505" s="47"/>
    </row>
    <row r="506" spans="1:13" ht="12.75">
      <c r="A506" s="48"/>
      <c r="B506" s="43" t="s">
        <v>284</v>
      </c>
      <c r="C506" s="45"/>
      <c r="D506" s="45"/>
      <c r="E506" s="49" t="s">
        <v>285</v>
      </c>
      <c r="F506" s="49"/>
      <c r="G506" s="50" t="s">
        <v>286</v>
      </c>
      <c r="H506" s="50"/>
      <c r="I506" s="50"/>
      <c r="J506" s="50"/>
      <c r="K506" s="50"/>
      <c r="L506" s="50"/>
      <c r="M506" s="50"/>
    </row>
    <row r="507" spans="1:13" ht="12.75">
      <c r="A507" s="51"/>
      <c r="B507" s="52" t="s">
        <v>287</v>
      </c>
      <c r="C507" s="48"/>
      <c r="D507" s="45"/>
      <c r="E507" s="53" t="s">
        <v>288</v>
      </c>
      <c r="F507" s="53"/>
      <c r="G507" s="54"/>
      <c r="H507" s="54"/>
      <c r="I507" s="54"/>
      <c r="J507" s="55" t="s">
        <v>289</v>
      </c>
      <c r="K507" s="56">
        <v>0.5</v>
      </c>
      <c r="L507" s="56"/>
      <c r="M507" s="56"/>
    </row>
    <row r="508" spans="1:13" ht="12.75">
      <c r="A508" s="57" t="s">
        <v>290</v>
      </c>
      <c r="C508" s="45"/>
      <c r="D508" s="45"/>
      <c r="E508" s="57" t="s">
        <v>290</v>
      </c>
      <c r="H508" s="58"/>
      <c r="I508" s="59"/>
      <c r="J508" s="60"/>
      <c r="K508" s="60"/>
      <c r="L508" s="60"/>
      <c r="M508" s="61"/>
    </row>
    <row r="509" spans="1:13" ht="12.75">
      <c r="A509" s="62" t="s">
        <v>291</v>
      </c>
      <c r="B509" s="63" t="s">
        <v>324</v>
      </c>
      <c r="C509" s="63"/>
      <c r="D509" s="64"/>
      <c r="E509" s="62" t="s">
        <v>292</v>
      </c>
      <c r="F509" s="65" t="s">
        <v>38</v>
      </c>
      <c r="G509" s="65"/>
      <c r="H509" s="65"/>
      <c r="I509" s="65"/>
      <c r="J509" s="65"/>
      <c r="K509" s="65"/>
      <c r="L509" s="65"/>
      <c r="M509" s="65"/>
    </row>
    <row r="510" spans="1:13" ht="12.75">
      <c r="A510" s="66" t="s">
        <v>293</v>
      </c>
      <c r="B510" s="67" t="s">
        <v>18</v>
      </c>
      <c r="C510" s="67"/>
      <c r="D510" s="68"/>
      <c r="E510" s="69" t="s">
        <v>294</v>
      </c>
      <c r="F510" s="70" t="s">
        <v>295</v>
      </c>
      <c r="G510" s="70"/>
      <c r="H510" s="70"/>
      <c r="I510" s="70"/>
      <c r="J510" s="70"/>
      <c r="K510" s="70"/>
      <c r="L510" s="70"/>
      <c r="M510" s="70"/>
    </row>
    <row r="511" spans="1:13" ht="12.75">
      <c r="A511" s="71" t="s">
        <v>55</v>
      </c>
      <c r="B511" s="72" t="s">
        <v>2</v>
      </c>
      <c r="C511" s="72"/>
      <c r="D511" s="68"/>
      <c r="E511" s="73" t="s">
        <v>296</v>
      </c>
      <c r="F511" s="74" t="s">
        <v>331</v>
      </c>
      <c r="G511" s="74"/>
      <c r="H511" s="74"/>
      <c r="I511" s="74"/>
      <c r="J511" s="74"/>
      <c r="K511" s="74"/>
      <c r="L511" s="74"/>
      <c r="M511" s="74"/>
    </row>
    <row r="512" spans="1:13" ht="12.75">
      <c r="A512" s="71" t="s">
        <v>58</v>
      </c>
      <c r="B512" s="72" t="s">
        <v>64</v>
      </c>
      <c r="C512" s="72"/>
      <c r="D512" s="68"/>
      <c r="E512" s="75" t="s">
        <v>298</v>
      </c>
      <c r="F512" s="74" t="s">
        <v>297</v>
      </c>
      <c r="G512" s="74"/>
      <c r="H512" s="74"/>
      <c r="I512" s="74"/>
      <c r="J512" s="74"/>
      <c r="K512" s="74"/>
      <c r="L512" s="74"/>
      <c r="M512" s="74"/>
    </row>
    <row r="513" spans="1:13" ht="12.75">
      <c r="A513" s="45"/>
      <c r="B513" s="45"/>
      <c r="C513" s="45"/>
      <c r="D513" s="45"/>
      <c r="E513" s="57" t="s">
        <v>300</v>
      </c>
      <c r="F513" s="76"/>
      <c r="G513" s="76"/>
      <c r="H513" s="76"/>
      <c r="I513" s="45"/>
      <c r="J513" s="45"/>
      <c r="K513" s="45"/>
      <c r="L513" s="77"/>
      <c r="M513" s="78"/>
    </row>
    <row r="514" spans="1:13" ht="12.75">
      <c r="A514" s="79" t="s">
        <v>301</v>
      </c>
      <c r="B514" s="45"/>
      <c r="C514" s="45"/>
      <c r="D514" s="45"/>
      <c r="E514" s="80" t="s">
        <v>302</v>
      </c>
      <c r="F514" s="80" t="s">
        <v>303</v>
      </c>
      <c r="G514" s="80" t="s">
        <v>304</v>
      </c>
      <c r="H514" s="80" t="s">
        <v>305</v>
      </c>
      <c r="I514" s="80" t="s">
        <v>306</v>
      </c>
      <c r="J514" s="81" t="s">
        <v>242</v>
      </c>
      <c r="K514" s="81"/>
      <c r="L514" s="80" t="s">
        <v>307</v>
      </c>
      <c r="M514" s="82" t="s">
        <v>308</v>
      </c>
    </row>
    <row r="515" spans="1:13" ht="12.75">
      <c r="A515" s="83" t="s">
        <v>309</v>
      </c>
      <c r="B515" s="84" t="str">
        <f>IF(B510&gt;"",B510,"")</f>
        <v>Kimi Kivelä</v>
      </c>
      <c r="C515" s="84" t="str">
        <f>IF(F510&gt;"",F510,"")</f>
        <v>Aleksi Veini</v>
      </c>
      <c r="D515" s="84"/>
      <c r="E515" s="85">
        <v>3</v>
      </c>
      <c r="F515" s="85">
        <v>1</v>
      </c>
      <c r="G515" s="85">
        <v>4</v>
      </c>
      <c r="H515" s="85"/>
      <c r="I515" s="85"/>
      <c r="J515" s="86">
        <f>IF(ISBLANK(E515),"",COUNTIF(E515:I515,"&gt;=0"))</f>
        <v>3</v>
      </c>
      <c r="K515" s="87">
        <f>IF(ISBLANK(E515),"",(IF(LEFT(E515,1)="-",1,0)+IF(LEFT(F515,1)="-",1,0)+IF(LEFT(G515,1)="-",1,0)+IF(LEFT(H515,1)="-",1,0)+IF(LEFT(I515,1)="-",1,0)))</f>
        <v>0</v>
      </c>
      <c r="L515" s="88">
        <f>IF(J515=3,1,"")</f>
        <v>1</v>
      </c>
      <c r="M515" s="89">
        <f>IF(K515=3,1,"")</f>
      </c>
    </row>
    <row r="516" spans="1:13" ht="12.75">
      <c r="A516" s="90" t="s">
        <v>310</v>
      </c>
      <c r="B516" s="91" t="str">
        <f>IF(B511&gt;"",B511,"")</f>
        <v>Jussi Mäkelä</v>
      </c>
      <c r="C516" s="91" t="str">
        <f>IF(F511&gt;"",F511,"")</f>
        <v>Max Soult</v>
      </c>
      <c r="D516" s="91"/>
      <c r="E516" s="92">
        <v>2</v>
      </c>
      <c r="F516" s="93">
        <v>3</v>
      </c>
      <c r="G516" s="93">
        <v>1</v>
      </c>
      <c r="H516" s="93"/>
      <c r="I516" s="93"/>
      <c r="J516" s="94">
        <f>IF(ISBLANK(E516),"",COUNTIF(E516:I516,"&gt;=0"))</f>
        <v>3</v>
      </c>
      <c r="K516" s="95">
        <f>IF(ISBLANK(E516),"",(IF(LEFT(E516,1)="-",1,0)+IF(LEFT(F516,1)="-",1,0)+IF(LEFT(G516,1)="-",1,0)+IF(LEFT(H516,1)="-",1,0)+IF(LEFT(I516,1)="-",1,0)))</f>
        <v>0</v>
      </c>
      <c r="L516" s="96">
        <f>IF(J516=3,1,"")</f>
        <v>1</v>
      </c>
      <c r="M516" s="97">
        <f>IF(K516=3,1,"")</f>
      </c>
    </row>
    <row r="517" spans="1:13" ht="12.75">
      <c r="A517" s="98" t="s">
        <v>311</v>
      </c>
      <c r="B517" s="99" t="str">
        <f>IF(B512&gt;"",B512,"")</f>
        <v>Jarkko Rautell</v>
      </c>
      <c r="C517" s="99" t="str">
        <f>IF(F512&gt;"",F512,"")</f>
        <v>Rolands Janssons</v>
      </c>
      <c r="D517" s="99"/>
      <c r="E517" s="92">
        <v>-4</v>
      </c>
      <c r="F517" s="100">
        <v>-6</v>
      </c>
      <c r="G517" s="92">
        <v>-2</v>
      </c>
      <c r="H517" s="92"/>
      <c r="I517" s="92"/>
      <c r="J517" s="94">
        <f>IF(ISBLANK(E517),"",COUNTIF(E517:I517,"&gt;=0"))</f>
        <v>0</v>
      </c>
      <c r="K517" s="101">
        <f>IF(ISBLANK(E517),"",(IF(LEFT(E517,1)="-",1,0)+IF(LEFT(F517,1)="-",1,0)+IF(LEFT(G517,1)="-",1,0)+IF(LEFT(H517,1)="-",1,0)+IF(LEFT(I517,1)="-",1,0)))</f>
        <v>3</v>
      </c>
      <c r="L517" s="102">
        <f>IF(J517=3,1,"")</f>
      </c>
      <c r="M517" s="103">
        <f>IF(K517=3,1,"")</f>
        <v>1</v>
      </c>
    </row>
    <row r="518" spans="1:13" ht="12.75">
      <c r="A518" s="104" t="s">
        <v>312</v>
      </c>
      <c r="B518" s="84" t="str">
        <f>IF(B511&gt;"",B511,"")</f>
        <v>Jussi Mäkelä</v>
      </c>
      <c r="C518" s="84" t="str">
        <f>IF(F510&gt;"",F510,"")</f>
        <v>Aleksi Veini</v>
      </c>
      <c r="D518" s="105"/>
      <c r="E518" s="106">
        <v>4</v>
      </c>
      <c r="F518" s="107">
        <v>7</v>
      </c>
      <c r="G518" s="106">
        <v>5</v>
      </c>
      <c r="H518" s="106"/>
      <c r="I518" s="106"/>
      <c r="J518" s="86">
        <f>IF(ISBLANK(E518),"",COUNTIF(E518:I518,"&gt;=0"))</f>
        <v>3</v>
      </c>
      <c r="K518" s="87">
        <f>IF(ISBLANK(E518),"",(IF(LEFT(E518,1)="-",1,0)+IF(LEFT(F518,1)="-",1,0)+IF(LEFT(G518,1)="-",1,0)+IF(LEFT(H518,1)="-",1,0)+IF(LEFT(I518,1)="-",1,0)))</f>
        <v>0</v>
      </c>
      <c r="L518" s="88">
        <f>IF(J518=3,1,"")</f>
        <v>1</v>
      </c>
      <c r="M518" s="89">
        <f>IF(K518=3,1,"")</f>
      </c>
    </row>
    <row r="519" spans="1:13" ht="12.75">
      <c r="A519" s="98" t="s">
        <v>313</v>
      </c>
      <c r="B519" s="91" t="str">
        <f>IF(B510&gt;"",B510,"")</f>
        <v>Kimi Kivelä</v>
      </c>
      <c r="C519" s="91" t="str">
        <f>IF(F512&gt;"",F512,"")</f>
        <v>Rolands Janssons</v>
      </c>
      <c r="D519" s="99"/>
      <c r="E519" s="92">
        <v>9</v>
      </c>
      <c r="F519" s="100">
        <v>5</v>
      </c>
      <c r="G519" s="92">
        <v>-10</v>
      </c>
      <c r="H519" s="92">
        <v>-6</v>
      </c>
      <c r="I519" s="92">
        <v>4</v>
      </c>
      <c r="J519" s="94">
        <f>IF(ISBLANK(E519),"",COUNTIF(E519:I519,"&gt;=0"))</f>
        <v>3</v>
      </c>
      <c r="K519" s="95">
        <f>IF(ISBLANK(E519),"",(IF(LEFT(E519,1)="-",1,0)+IF(LEFT(F519,1)="-",1,0)+IF(LEFT(G519,1)="-",1,0)+IF(LEFT(H519,1)="-",1,0)+IF(LEFT(I519,1)="-",1,0)))</f>
        <v>2</v>
      </c>
      <c r="L519" s="96">
        <f>IF(J519=3,1,"")</f>
        <v>1</v>
      </c>
      <c r="M519" s="97">
        <f>IF(K519=3,1,"")</f>
      </c>
    </row>
    <row r="520" spans="1:13" ht="12.75">
      <c r="A520" s="108" t="s">
        <v>314</v>
      </c>
      <c r="B520" s="109" t="str">
        <f>IF(B512&gt;"",B512,"")</f>
        <v>Jarkko Rautell</v>
      </c>
      <c r="C520" s="109" t="str">
        <f>IF(F511&gt;"",F511,"")</f>
        <v>Max Soult</v>
      </c>
      <c r="D520" s="109"/>
      <c r="E520" s="110">
        <v>4</v>
      </c>
      <c r="F520" s="111">
        <v>2</v>
      </c>
      <c r="G520" s="110">
        <v>3</v>
      </c>
      <c r="H520" s="110"/>
      <c r="I520" s="110"/>
      <c r="J520" s="112">
        <f>IF(ISBLANK(E520),"",COUNTIF(E520:I520,"&gt;=0"))</f>
        <v>3</v>
      </c>
      <c r="K520" s="113">
        <f>IF(ISBLANK(E520),"",(IF(LEFT(E520,1)="-",1,0)+IF(LEFT(F520,1)="-",1,0)+IF(LEFT(G520,1)="-",1,0)+IF(LEFT(H520,1)="-",1,0)+IF(LEFT(I520,1)="-",1,0)))</f>
        <v>0</v>
      </c>
      <c r="L520" s="114">
        <f>IF(J520=3,1,"")</f>
        <v>1</v>
      </c>
      <c r="M520" s="115">
        <f>IF(K520=3,1,"")</f>
      </c>
    </row>
    <row r="521" spans="1:13" ht="12.75">
      <c r="A521" s="116" t="s">
        <v>315</v>
      </c>
      <c r="B521" s="117" t="str">
        <f>IF(B511&gt;"",B511,"")</f>
        <v>Jussi Mäkelä</v>
      </c>
      <c r="C521" s="117" t="str">
        <f>IF(F512&gt;"",F512,"")</f>
        <v>Rolands Janssons</v>
      </c>
      <c r="D521" s="118"/>
      <c r="E521" s="119"/>
      <c r="F521" s="119"/>
      <c r="G521" s="119"/>
      <c r="H521" s="119"/>
      <c r="I521" s="119"/>
      <c r="J521" s="120">
        <f>IF(ISBLANK(E521),"",COUNTIF(E521:I521,"&gt;=0"))</f>
      </c>
      <c r="K521" s="121">
        <f>IF(ISBLANK(E521),"",(IF(LEFT(E521,1)="-",1,0)+IF(LEFT(F521,1)="-",1,0)+IF(LEFT(G521,1)="-",1,0)+IF(LEFT(H521,1)="-",1,0)+IF(LEFT(I521,1)="-",1,0)))</f>
      </c>
      <c r="L521" s="122">
        <f>IF(J521=3,1,"")</f>
      </c>
      <c r="M521" s="123">
        <f>IF(K521=3,1,"")</f>
      </c>
    </row>
    <row r="522" spans="1:13" ht="12.75">
      <c r="A522" s="90" t="s">
        <v>316</v>
      </c>
      <c r="B522" s="91" t="str">
        <f>IF(B512&gt;"",B512,"")</f>
        <v>Jarkko Rautell</v>
      </c>
      <c r="C522" s="91" t="str">
        <f>IF(F510&gt;"",F510,"")</f>
        <v>Aleksi Veini</v>
      </c>
      <c r="D522" s="124"/>
      <c r="E522" s="119"/>
      <c r="F522" s="93"/>
      <c r="G522" s="93"/>
      <c r="H522" s="93"/>
      <c r="I522" s="93"/>
      <c r="J522" s="94">
        <f>IF(ISBLANK(E522),"",COUNTIF(E522:I522,"&gt;=0"))</f>
      </c>
      <c r="K522" s="95">
        <f>IF(ISBLANK(E522),"",(IF(LEFT(E522,1)="-",1,0)+IF(LEFT(F522,1)="-",1,0)+IF(LEFT(G522,1)="-",1,0)+IF(LEFT(H522,1)="-",1,0)+IF(LEFT(I522,1)="-",1,0)))</f>
      </c>
      <c r="L522" s="96">
        <f>IF(J522=3,1,"")</f>
      </c>
      <c r="M522" s="97">
        <f>IF(K522=3,1,"")</f>
      </c>
    </row>
    <row r="523" spans="1:13" ht="12.75">
      <c r="A523" s="108" t="s">
        <v>317</v>
      </c>
      <c r="B523" s="109" t="str">
        <f>IF(B510&gt;"",B510,"")</f>
        <v>Kimi Kivelä</v>
      </c>
      <c r="C523" s="109" t="str">
        <f>IF(F511&gt;"",F511,"")</f>
        <v>Max Soult</v>
      </c>
      <c r="D523" s="125"/>
      <c r="E523" s="110"/>
      <c r="F523" s="110"/>
      <c r="G523" s="110"/>
      <c r="H523" s="110"/>
      <c r="I523" s="110"/>
      <c r="J523" s="112">
        <f>IF(ISBLANK(E523),"",COUNTIF(E523:I523,"&gt;=0"))</f>
      </c>
      <c r="K523" s="113">
        <f>IF(ISBLANK(E523),"",(IF(LEFT(E523,1)="-",1,0)+IF(LEFT(F523,1)="-",1,0)+IF(LEFT(G523,1)="-",1,0)+IF(LEFT(H523,1)="-",1,0)+IF(LEFT(I523,1)="-",1,0)))</f>
      </c>
      <c r="L523" s="114">
        <f>IF(J523=3,1,"")</f>
      </c>
      <c r="M523" s="115">
        <f>IF(K523=3,1,"")</f>
      </c>
    </row>
    <row r="524" spans="1:13" ht="12.75">
      <c r="A524" s="45"/>
      <c r="B524" s="45"/>
      <c r="C524" s="45"/>
      <c r="D524" s="45"/>
      <c r="E524" s="45"/>
      <c r="F524" s="45"/>
      <c r="G524" s="45"/>
      <c r="H524" s="126" t="s">
        <v>318</v>
      </c>
      <c r="I524" s="126"/>
      <c r="J524" s="127">
        <f>IF(ISBLANK(B510),"",SUM(J515:J523))</f>
        <v>15</v>
      </c>
      <c r="K524" s="127">
        <f>IF(ISBLANK(F510),"",SUM(K515:K523))</f>
        <v>5</v>
      </c>
      <c r="L524" s="128">
        <f>IF(ISBLANK(E515),"",SUM(L515:L523))</f>
        <v>5</v>
      </c>
      <c r="M524" s="129">
        <f>IF(ISBLANK(E515),"",SUM(M515:M523))</f>
        <v>1</v>
      </c>
    </row>
    <row r="525" spans="1:13" ht="12.75">
      <c r="A525" s="130" t="s">
        <v>319</v>
      </c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131"/>
    </row>
    <row r="526" spans="1:13" ht="12.75">
      <c r="A526" s="132" t="s">
        <v>320</v>
      </c>
      <c r="B526" s="132"/>
      <c r="C526" s="132" t="s">
        <v>321</v>
      </c>
      <c r="D526" s="44"/>
      <c r="E526" s="132"/>
      <c r="F526" s="132" t="s">
        <v>251</v>
      </c>
      <c r="G526" s="44"/>
      <c r="H526" s="132"/>
      <c r="I526" s="133" t="s">
        <v>322</v>
      </c>
      <c r="J526" s="48"/>
      <c r="K526" s="45"/>
      <c r="L526" s="45"/>
      <c r="M526" s="131"/>
    </row>
    <row r="527" spans="1:13" ht="12.75">
      <c r="A527" s="45"/>
      <c r="B527" s="45"/>
      <c r="C527" s="45"/>
      <c r="D527" s="45"/>
      <c r="E527" s="45"/>
      <c r="F527" s="45"/>
      <c r="G527" s="45"/>
      <c r="H527" s="45"/>
      <c r="I527" s="134" t="str">
        <f>IF(L524=5,B509,IF(M524=5,F509,""))</f>
        <v>Tip -70</v>
      </c>
      <c r="J527" s="134"/>
      <c r="K527" s="134"/>
      <c r="L527" s="134"/>
      <c r="M527" s="134"/>
    </row>
    <row r="531" spans="1:13" ht="12.75">
      <c r="A531" s="38"/>
      <c r="B531" s="39"/>
      <c r="C531" s="40"/>
      <c r="D531" s="40"/>
      <c r="E531" s="41" t="s">
        <v>279</v>
      </c>
      <c r="F531" s="41"/>
      <c r="G531" s="42" t="s">
        <v>280</v>
      </c>
      <c r="H531" s="42"/>
      <c r="I531" s="42"/>
      <c r="J531" s="42"/>
      <c r="K531" s="42"/>
      <c r="L531" s="42"/>
      <c r="M531" s="42"/>
    </row>
    <row r="532" spans="1:13" ht="12.75">
      <c r="A532" s="43"/>
      <c r="B532" s="44" t="s">
        <v>281</v>
      </c>
      <c r="C532" s="45"/>
      <c r="D532" s="45"/>
      <c r="E532" s="46" t="s">
        <v>282</v>
      </c>
      <c r="F532" s="46"/>
      <c r="G532" s="47" t="s">
        <v>283</v>
      </c>
      <c r="H532" s="47"/>
      <c r="I532" s="47"/>
      <c r="J532" s="47"/>
      <c r="K532" s="47"/>
      <c r="L532" s="47"/>
      <c r="M532" s="47"/>
    </row>
    <row r="533" spans="1:13" ht="12.75">
      <c r="A533" s="48"/>
      <c r="B533" s="43" t="s">
        <v>284</v>
      </c>
      <c r="C533" s="45"/>
      <c r="D533" s="45"/>
      <c r="E533" s="49" t="s">
        <v>285</v>
      </c>
      <c r="F533" s="49"/>
      <c r="G533" s="50" t="s">
        <v>286</v>
      </c>
      <c r="H533" s="50"/>
      <c r="I533" s="50"/>
      <c r="J533" s="50"/>
      <c r="K533" s="50"/>
      <c r="L533" s="50"/>
      <c r="M533" s="50"/>
    </row>
    <row r="534" spans="1:13" ht="12.75">
      <c r="A534" s="51"/>
      <c r="B534" s="52" t="s">
        <v>287</v>
      </c>
      <c r="C534" s="48"/>
      <c r="D534" s="45"/>
      <c r="E534" s="53" t="s">
        <v>288</v>
      </c>
      <c r="F534" s="53"/>
      <c r="G534" s="54"/>
      <c r="H534" s="54"/>
      <c r="I534" s="54"/>
      <c r="J534" s="55" t="s">
        <v>289</v>
      </c>
      <c r="K534" s="56">
        <v>0.5</v>
      </c>
      <c r="L534" s="56"/>
      <c r="M534" s="56"/>
    </row>
    <row r="535" spans="1:13" ht="12.75">
      <c r="A535" s="57" t="s">
        <v>290</v>
      </c>
      <c r="C535" s="45"/>
      <c r="D535" s="45"/>
      <c r="E535" s="57" t="s">
        <v>290</v>
      </c>
      <c r="H535" s="58"/>
      <c r="I535" s="59"/>
      <c r="J535" s="60"/>
      <c r="K535" s="60"/>
      <c r="L535" s="60"/>
      <c r="M535" s="61"/>
    </row>
    <row r="536" spans="1:13" ht="12.75">
      <c r="A536" s="62" t="s">
        <v>291</v>
      </c>
      <c r="B536" s="63" t="s">
        <v>5</v>
      </c>
      <c r="C536" s="63"/>
      <c r="D536" s="64"/>
      <c r="E536" s="62" t="s">
        <v>292</v>
      </c>
      <c r="F536" s="65" t="s">
        <v>46</v>
      </c>
      <c r="G536" s="65"/>
      <c r="H536" s="65"/>
      <c r="I536" s="65"/>
      <c r="J536" s="65"/>
      <c r="K536" s="65"/>
      <c r="L536" s="65"/>
      <c r="M536" s="65"/>
    </row>
    <row r="537" spans="1:13" ht="12.75">
      <c r="A537" s="66" t="s">
        <v>293</v>
      </c>
      <c r="B537" s="67" t="s">
        <v>332</v>
      </c>
      <c r="C537" s="67"/>
      <c r="D537" s="68"/>
      <c r="E537" s="69" t="s">
        <v>294</v>
      </c>
      <c r="F537" s="70" t="s">
        <v>197</v>
      </c>
      <c r="G537" s="70"/>
      <c r="H537" s="70"/>
      <c r="I537" s="70"/>
      <c r="J537" s="70"/>
      <c r="K537" s="70"/>
      <c r="L537" s="70"/>
      <c r="M537" s="70"/>
    </row>
    <row r="538" spans="1:13" ht="12.75">
      <c r="A538" s="71" t="s">
        <v>55</v>
      </c>
      <c r="B538" s="72" t="s">
        <v>228</v>
      </c>
      <c r="C538" s="72"/>
      <c r="D538" s="68"/>
      <c r="E538" s="73" t="s">
        <v>296</v>
      </c>
      <c r="F538" s="74" t="s">
        <v>325</v>
      </c>
      <c r="G538" s="74"/>
      <c r="H538" s="74"/>
      <c r="I538" s="74"/>
      <c r="J538" s="74"/>
      <c r="K538" s="74"/>
      <c r="L538" s="74"/>
      <c r="M538" s="74"/>
    </row>
    <row r="539" spans="1:13" ht="12.75">
      <c r="A539" s="71" t="s">
        <v>58</v>
      </c>
      <c r="B539" s="72" t="s">
        <v>4</v>
      </c>
      <c r="C539" s="72"/>
      <c r="D539" s="68"/>
      <c r="E539" s="75" t="s">
        <v>298</v>
      </c>
      <c r="F539" s="74" t="s">
        <v>326</v>
      </c>
      <c r="G539" s="74"/>
      <c r="H539" s="74"/>
      <c r="I539" s="74"/>
      <c r="J539" s="74"/>
      <c r="K539" s="74"/>
      <c r="L539" s="74"/>
      <c r="M539" s="74"/>
    </row>
    <row r="540" spans="1:13" ht="12.75">
      <c r="A540" s="45"/>
      <c r="B540" s="45"/>
      <c r="C540" s="45"/>
      <c r="D540" s="45"/>
      <c r="E540" s="57" t="s">
        <v>300</v>
      </c>
      <c r="F540" s="76"/>
      <c r="G540" s="76"/>
      <c r="H540" s="76"/>
      <c r="I540" s="45"/>
      <c r="J540" s="45"/>
      <c r="K540" s="45"/>
      <c r="L540" s="77"/>
      <c r="M540" s="78"/>
    </row>
    <row r="541" spans="1:13" ht="12.75">
      <c r="A541" s="79" t="s">
        <v>301</v>
      </c>
      <c r="B541" s="45"/>
      <c r="C541" s="45"/>
      <c r="D541" s="45"/>
      <c r="E541" s="80" t="s">
        <v>302</v>
      </c>
      <c r="F541" s="80" t="s">
        <v>303</v>
      </c>
      <c r="G541" s="80" t="s">
        <v>304</v>
      </c>
      <c r="H541" s="80" t="s">
        <v>305</v>
      </c>
      <c r="I541" s="80" t="s">
        <v>306</v>
      </c>
      <c r="J541" s="81" t="s">
        <v>242</v>
      </c>
      <c r="K541" s="81"/>
      <c r="L541" s="80" t="s">
        <v>307</v>
      </c>
      <c r="M541" s="82" t="s">
        <v>308</v>
      </c>
    </row>
    <row r="542" spans="1:13" ht="12.75">
      <c r="A542" s="83" t="s">
        <v>309</v>
      </c>
      <c r="B542" s="84" t="str">
        <f>IF(B537&gt;"",B537,"")</f>
        <v>Miro Seitz</v>
      </c>
      <c r="C542" s="84" t="str">
        <f>IF(F537&gt;"",F537,"")</f>
        <v>Jimi Miettinen</v>
      </c>
      <c r="D542" s="84"/>
      <c r="E542" s="85">
        <v>-5</v>
      </c>
      <c r="F542" s="85">
        <v>-4</v>
      </c>
      <c r="G542" s="85">
        <v>-9</v>
      </c>
      <c r="H542" s="85"/>
      <c r="I542" s="85"/>
      <c r="J542" s="86">
        <f>IF(ISBLANK(E542),"",COUNTIF(E542:I542,"&gt;=0"))</f>
        <v>0</v>
      </c>
      <c r="K542" s="87">
        <f>IF(ISBLANK(E542),"",(IF(LEFT(E542,1)="-",1,0)+IF(LEFT(F542,1)="-",1,0)+IF(LEFT(G542,1)="-",1,0)+IF(LEFT(H542,1)="-",1,0)+IF(LEFT(I542,1)="-",1,0)))</f>
        <v>3</v>
      </c>
      <c r="L542" s="88">
        <f>IF(J542=3,1,"")</f>
      </c>
      <c r="M542" s="89">
        <f>IF(K542=3,1,"")</f>
        <v>1</v>
      </c>
    </row>
    <row r="543" spans="1:13" ht="12.75">
      <c r="A543" s="90" t="s">
        <v>310</v>
      </c>
      <c r="B543" s="91" t="str">
        <f>IF(B538&gt;"",B538,"")</f>
        <v>Veikka Flemming</v>
      </c>
      <c r="C543" s="91" t="str">
        <f>IF(F538&gt;"",F538,"")</f>
        <v>Topi Ruotslainen</v>
      </c>
      <c r="D543" s="91"/>
      <c r="E543" s="92">
        <v>1</v>
      </c>
      <c r="F543" s="93">
        <v>4</v>
      </c>
      <c r="G543" s="93">
        <v>6</v>
      </c>
      <c r="H543" s="93"/>
      <c r="I543" s="93"/>
      <c r="J543" s="94">
        <f>IF(ISBLANK(E543),"",COUNTIF(E543:I543,"&gt;=0"))</f>
        <v>3</v>
      </c>
      <c r="K543" s="95">
        <f>IF(ISBLANK(E543),"",(IF(LEFT(E543,1)="-",1,0)+IF(LEFT(F543,1)="-",1,0)+IF(LEFT(G543,1)="-",1,0)+IF(LEFT(H543,1)="-",1,0)+IF(LEFT(I543,1)="-",1,0)))</f>
        <v>0</v>
      </c>
      <c r="L543" s="96">
        <f>IF(J543=3,1,"")</f>
        <v>1</v>
      </c>
      <c r="M543" s="97">
        <f>IF(K543=3,1,"")</f>
      </c>
    </row>
    <row r="544" spans="1:13" ht="12.75">
      <c r="A544" s="98" t="s">
        <v>311</v>
      </c>
      <c r="B544" s="99" t="str">
        <f>IF(B539&gt;"",B539,"")</f>
        <v>Alex Naumi</v>
      </c>
      <c r="C544" s="99" t="str">
        <f>IF(F539&gt;"",F539,"")</f>
        <v>Patrick Rissanen</v>
      </c>
      <c r="D544" s="99"/>
      <c r="E544" s="92">
        <v>10</v>
      </c>
      <c r="F544" s="100">
        <v>3</v>
      </c>
      <c r="G544" s="92">
        <v>7</v>
      </c>
      <c r="H544" s="92"/>
      <c r="I544" s="92"/>
      <c r="J544" s="94">
        <f>IF(ISBLANK(E544),"",COUNTIF(E544:I544,"&gt;=0"))</f>
        <v>3</v>
      </c>
      <c r="K544" s="101">
        <f>IF(ISBLANK(E544),"",(IF(LEFT(E544,1)="-",1,0)+IF(LEFT(F544,1)="-",1,0)+IF(LEFT(G544,1)="-",1,0)+IF(LEFT(H544,1)="-",1,0)+IF(LEFT(I544,1)="-",1,0)))</f>
        <v>0</v>
      </c>
      <c r="L544" s="102">
        <f>IF(J544=3,1,"")</f>
        <v>1</v>
      </c>
      <c r="M544" s="103">
        <f>IF(K544=3,1,"")</f>
      </c>
    </row>
    <row r="545" spans="1:13" ht="12.75">
      <c r="A545" s="104" t="s">
        <v>312</v>
      </c>
      <c r="B545" s="84" t="str">
        <f>IF(B538&gt;"",B538,"")</f>
        <v>Veikka Flemming</v>
      </c>
      <c r="C545" s="84" t="str">
        <f>IF(F537&gt;"",F537,"")</f>
        <v>Jimi Miettinen</v>
      </c>
      <c r="D545" s="105"/>
      <c r="E545" s="106">
        <v>4</v>
      </c>
      <c r="F545" s="107">
        <v>6</v>
      </c>
      <c r="G545" s="106">
        <v>4</v>
      </c>
      <c r="H545" s="106"/>
      <c r="I545" s="106"/>
      <c r="J545" s="86">
        <f>IF(ISBLANK(E545),"",COUNTIF(E545:I545,"&gt;=0"))</f>
        <v>3</v>
      </c>
      <c r="K545" s="87">
        <f>IF(ISBLANK(E545),"",(IF(LEFT(E545,1)="-",1,0)+IF(LEFT(F545,1)="-",1,0)+IF(LEFT(G545,1)="-",1,0)+IF(LEFT(H545,1)="-",1,0)+IF(LEFT(I545,1)="-",1,0)))</f>
        <v>0</v>
      </c>
      <c r="L545" s="88">
        <f>IF(J545=3,1,"")</f>
        <v>1</v>
      </c>
      <c r="M545" s="89">
        <f>IF(K545=3,1,"")</f>
      </c>
    </row>
    <row r="546" spans="1:13" ht="12.75">
      <c r="A546" s="98" t="s">
        <v>313</v>
      </c>
      <c r="B546" s="91" t="str">
        <f>IF(B537&gt;"",B537,"")</f>
        <v>Miro Seitz</v>
      </c>
      <c r="C546" s="91" t="str">
        <f>IF(F539&gt;"",F539,"")</f>
        <v>Patrick Rissanen</v>
      </c>
      <c r="D546" s="99"/>
      <c r="E546" s="92">
        <v>-4</v>
      </c>
      <c r="F546" s="100">
        <v>-1</v>
      </c>
      <c r="G546" s="92">
        <v>-9</v>
      </c>
      <c r="H546" s="92"/>
      <c r="I546" s="92"/>
      <c r="J546" s="94">
        <f>IF(ISBLANK(E546),"",COUNTIF(E546:I546,"&gt;=0"))</f>
        <v>0</v>
      </c>
      <c r="K546" s="95">
        <f>IF(ISBLANK(E546),"",(IF(LEFT(E546,1)="-",1,0)+IF(LEFT(F546,1)="-",1,0)+IF(LEFT(G546,1)="-",1,0)+IF(LEFT(H546,1)="-",1,0)+IF(LEFT(I546,1)="-",1,0)))</f>
        <v>3</v>
      </c>
      <c r="L546" s="96">
        <f>IF(J546=3,1,"")</f>
      </c>
      <c r="M546" s="97">
        <f>IF(K546=3,1,"")</f>
        <v>1</v>
      </c>
    </row>
    <row r="547" spans="1:13" ht="12.75">
      <c r="A547" s="108" t="s">
        <v>314</v>
      </c>
      <c r="B547" s="109" t="str">
        <f>IF(B539&gt;"",B539,"")</f>
        <v>Alex Naumi</v>
      </c>
      <c r="C547" s="109" t="str">
        <f>IF(F538&gt;"",F538,"")</f>
        <v>Topi Ruotslainen</v>
      </c>
      <c r="D547" s="109"/>
      <c r="E547" s="110">
        <v>3</v>
      </c>
      <c r="F547" s="111">
        <v>5</v>
      </c>
      <c r="G547" s="110">
        <v>3</v>
      </c>
      <c r="H547" s="110"/>
      <c r="I547" s="110"/>
      <c r="J547" s="112">
        <f>IF(ISBLANK(E547),"",COUNTIF(E547:I547,"&gt;=0"))</f>
        <v>3</v>
      </c>
      <c r="K547" s="113">
        <f>IF(ISBLANK(E547),"",(IF(LEFT(E547,1)="-",1,0)+IF(LEFT(F547,1)="-",1,0)+IF(LEFT(G547,1)="-",1,0)+IF(LEFT(H547,1)="-",1,0)+IF(LEFT(I547,1)="-",1,0)))</f>
        <v>0</v>
      </c>
      <c r="L547" s="114">
        <f>IF(J547=3,1,"")</f>
        <v>1</v>
      </c>
      <c r="M547" s="115">
        <f>IF(K547=3,1,"")</f>
      </c>
    </row>
    <row r="548" spans="1:13" ht="12.75">
      <c r="A548" s="116" t="s">
        <v>315</v>
      </c>
      <c r="B548" s="117" t="str">
        <f>IF(B538&gt;"",B538,"")</f>
        <v>Veikka Flemming</v>
      </c>
      <c r="C548" s="117" t="str">
        <f>IF(F539&gt;"",F539,"")</f>
        <v>Patrick Rissanen</v>
      </c>
      <c r="D548" s="118"/>
      <c r="E548" s="119">
        <v>-8</v>
      </c>
      <c r="F548" s="119">
        <v>6</v>
      </c>
      <c r="G548" s="119">
        <v>9</v>
      </c>
      <c r="H548" s="119">
        <v>-7</v>
      </c>
      <c r="I548" s="119">
        <v>-8</v>
      </c>
      <c r="J548" s="120">
        <f>IF(ISBLANK(E548),"",COUNTIF(E548:I548,"&gt;=0"))</f>
        <v>2</v>
      </c>
      <c r="K548" s="121">
        <f>IF(ISBLANK(E548),"",(IF(LEFT(E548,1)="-",1,0)+IF(LEFT(F548,1)="-",1,0)+IF(LEFT(G548,1)="-",1,0)+IF(LEFT(H548,1)="-",1,0)+IF(LEFT(I548,1)="-",1,0)))</f>
        <v>3</v>
      </c>
      <c r="L548" s="122">
        <f>IF(J548=3,1,"")</f>
      </c>
      <c r="M548" s="123">
        <f>IF(K548=3,1,"")</f>
        <v>1</v>
      </c>
    </row>
    <row r="549" spans="1:13" ht="12.75">
      <c r="A549" s="90" t="s">
        <v>316</v>
      </c>
      <c r="B549" s="91" t="str">
        <f>IF(B539&gt;"",B539,"")</f>
        <v>Alex Naumi</v>
      </c>
      <c r="C549" s="91" t="str">
        <f>IF(F537&gt;"",F537,"")</f>
        <v>Jimi Miettinen</v>
      </c>
      <c r="D549" s="124"/>
      <c r="E549" s="119">
        <v>5</v>
      </c>
      <c r="F549" s="93">
        <v>8</v>
      </c>
      <c r="G549" s="93">
        <v>6</v>
      </c>
      <c r="H549" s="93"/>
      <c r="I549" s="93"/>
      <c r="J549" s="94">
        <f>IF(ISBLANK(E549),"",COUNTIF(E549:I549,"&gt;=0"))</f>
        <v>3</v>
      </c>
      <c r="K549" s="95">
        <f>IF(ISBLANK(E549),"",(IF(LEFT(E549,1)="-",1,0)+IF(LEFT(F549,1)="-",1,0)+IF(LEFT(G549,1)="-",1,0)+IF(LEFT(H549,1)="-",1,0)+IF(LEFT(I549,1)="-",1,0)))</f>
        <v>0</v>
      </c>
      <c r="L549" s="96">
        <f>IF(J549=3,1,"")</f>
        <v>1</v>
      </c>
      <c r="M549" s="97">
        <f>IF(K549=3,1,"")</f>
      </c>
    </row>
    <row r="550" spans="1:13" ht="12.75">
      <c r="A550" s="108" t="s">
        <v>317</v>
      </c>
      <c r="B550" s="109" t="str">
        <f>IF(B537&gt;"",B537,"")</f>
        <v>Miro Seitz</v>
      </c>
      <c r="C550" s="109" t="str">
        <f>IF(F538&gt;"",F538,"")</f>
        <v>Topi Ruotslainen</v>
      </c>
      <c r="D550" s="125"/>
      <c r="E550" s="110"/>
      <c r="F550" s="110"/>
      <c r="G550" s="110"/>
      <c r="H550" s="110"/>
      <c r="I550" s="110"/>
      <c r="J550" s="112">
        <f>IF(ISBLANK(E550),"",COUNTIF(E550:I550,"&gt;=0"))</f>
      </c>
      <c r="K550" s="113">
        <f>IF(ISBLANK(E550),"",(IF(LEFT(E550,1)="-",1,0)+IF(LEFT(F550,1)="-",1,0)+IF(LEFT(G550,1)="-",1,0)+IF(LEFT(H550,1)="-",1,0)+IF(LEFT(I550,1)="-",1,0)))</f>
      </c>
      <c r="L550" s="114">
        <f>IF(J550=3,1,"")</f>
      </c>
      <c r="M550" s="115">
        <f>IF(K550=3,1,"")</f>
      </c>
    </row>
    <row r="551" spans="1:13" ht="12.75">
      <c r="A551" s="45"/>
      <c r="B551" s="45"/>
      <c r="C551" s="45"/>
      <c r="D551" s="45"/>
      <c r="E551" s="45"/>
      <c r="F551" s="45"/>
      <c r="G551" s="45"/>
      <c r="H551" s="126" t="s">
        <v>318</v>
      </c>
      <c r="I551" s="126"/>
      <c r="J551" s="127">
        <f>IF(ISBLANK(B537),"",SUM(J542:J550))</f>
        <v>17</v>
      </c>
      <c r="K551" s="127">
        <f>IF(ISBLANK(F537),"",SUM(K542:K550))</f>
        <v>9</v>
      </c>
      <c r="L551" s="128">
        <f>IF(ISBLANK(E542),"",SUM(L542:L550))</f>
        <v>5</v>
      </c>
      <c r="M551" s="129">
        <f>IF(ISBLANK(E542),"",SUM(M542:M550))</f>
        <v>3</v>
      </c>
    </row>
    <row r="552" spans="1:13" ht="12.75">
      <c r="A552" s="130" t="s">
        <v>319</v>
      </c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131"/>
    </row>
    <row r="553" spans="1:13" ht="12.75">
      <c r="A553" s="132" t="s">
        <v>320</v>
      </c>
      <c r="B553" s="132"/>
      <c r="C553" s="132" t="s">
        <v>321</v>
      </c>
      <c r="D553" s="44"/>
      <c r="E553" s="132"/>
      <c r="F553" s="132" t="s">
        <v>251</v>
      </c>
      <c r="G553" s="44"/>
      <c r="H553" s="132"/>
      <c r="I553" s="133" t="s">
        <v>322</v>
      </c>
      <c r="J553" s="48"/>
      <c r="K553" s="45"/>
      <c r="L553" s="45"/>
      <c r="M553" s="131"/>
    </row>
    <row r="554" spans="1:13" ht="12.75">
      <c r="A554" s="45"/>
      <c r="B554" s="45"/>
      <c r="C554" s="45"/>
      <c r="D554" s="45"/>
      <c r="E554" s="45"/>
      <c r="F554" s="45"/>
      <c r="G554" s="45"/>
      <c r="H554" s="45"/>
      <c r="I554" s="134" t="str">
        <f>IF(L551=5,B536,IF(M551=5,F536,""))</f>
        <v>KoKa</v>
      </c>
      <c r="J554" s="134"/>
      <c r="K554" s="134"/>
      <c r="L554" s="134"/>
      <c r="M554" s="134"/>
    </row>
    <row r="557" spans="1:13" ht="12.75">
      <c r="A557" s="38"/>
      <c r="B557" s="39"/>
      <c r="C557" s="40"/>
      <c r="D557" s="40"/>
      <c r="E557" s="41" t="s">
        <v>279</v>
      </c>
      <c r="F557" s="41"/>
      <c r="G557" s="42" t="s">
        <v>280</v>
      </c>
      <c r="H557" s="42"/>
      <c r="I557" s="42"/>
      <c r="J557" s="42"/>
      <c r="K557" s="42"/>
      <c r="L557" s="42"/>
      <c r="M557" s="42"/>
    </row>
    <row r="558" spans="1:13" ht="12.75">
      <c r="A558" s="43"/>
      <c r="B558" s="44" t="s">
        <v>281</v>
      </c>
      <c r="C558" s="45"/>
      <c r="D558" s="45"/>
      <c r="E558" s="46" t="s">
        <v>282</v>
      </c>
      <c r="F558" s="46"/>
      <c r="G558" s="47" t="s">
        <v>283</v>
      </c>
      <c r="H558" s="47"/>
      <c r="I558" s="47"/>
      <c r="J558" s="47"/>
      <c r="K558" s="47"/>
      <c r="L558" s="47"/>
      <c r="M558" s="47"/>
    </row>
    <row r="559" spans="1:13" ht="12.75">
      <c r="A559" s="48"/>
      <c r="B559" s="43" t="s">
        <v>284</v>
      </c>
      <c r="C559" s="45"/>
      <c r="D559" s="45"/>
      <c r="E559" s="49" t="s">
        <v>285</v>
      </c>
      <c r="F559" s="49"/>
      <c r="G559" s="50" t="s">
        <v>286</v>
      </c>
      <c r="H559" s="50"/>
      <c r="I559" s="50"/>
      <c r="J559" s="50"/>
      <c r="K559" s="50"/>
      <c r="L559" s="50"/>
      <c r="M559" s="50"/>
    </row>
    <row r="560" spans="1:13" ht="12.75">
      <c r="A560" s="51"/>
      <c r="B560" s="52" t="s">
        <v>287</v>
      </c>
      <c r="C560" s="48"/>
      <c r="D560" s="45"/>
      <c r="E560" s="53" t="s">
        <v>288</v>
      </c>
      <c r="F560" s="53"/>
      <c r="G560" s="54"/>
      <c r="H560" s="54"/>
      <c r="I560" s="54"/>
      <c r="J560" s="55" t="s">
        <v>289</v>
      </c>
      <c r="K560" s="56">
        <v>0.5</v>
      </c>
      <c r="L560" s="56"/>
      <c r="M560" s="56"/>
    </row>
    <row r="561" spans="1:13" ht="12.75">
      <c r="A561" s="57" t="s">
        <v>290</v>
      </c>
      <c r="C561" s="45"/>
      <c r="D561" s="45"/>
      <c r="E561" s="57" t="s">
        <v>290</v>
      </c>
      <c r="H561" s="58"/>
      <c r="I561" s="59"/>
      <c r="J561" s="60"/>
      <c r="K561" s="60"/>
      <c r="L561" s="60"/>
      <c r="M561" s="61"/>
    </row>
    <row r="562" spans="1:13" ht="12.75">
      <c r="A562" s="62" t="s">
        <v>291</v>
      </c>
      <c r="B562" s="63" t="s">
        <v>5</v>
      </c>
      <c r="C562" s="63"/>
      <c r="D562" s="64"/>
      <c r="E562" s="62" t="s">
        <v>292</v>
      </c>
      <c r="F562" s="65" t="s">
        <v>32</v>
      </c>
      <c r="G562" s="65"/>
      <c r="H562" s="65"/>
      <c r="I562" s="65"/>
      <c r="J562" s="65"/>
      <c r="K562" s="65"/>
      <c r="L562" s="65"/>
      <c r="M562" s="65"/>
    </row>
    <row r="563" spans="1:13" ht="12.75">
      <c r="A563" s="66" t="s">
        <v>293</v>
      </c>
      <c r="B563" s="67" t="s">
        <v>332</v>
      </c>
      <c r="C563" s="67"/>
      <c r="D563" s="68"/>
      <c r="E563" s="69" t="s">
        <v>294</v>
      </c>
      <c r="F563" s="70" t="s">
        <v>230</v>
      </c>
      <c r="G563" s="70"/>
      <c r="H563" s="70"/>
      <c r="I563" s="70"/>
      <c r="J563" s="70"/>
      <c r="K563" s="70"/>
      <c r="L563" s="70"/>
      <c r="M563" s="70"/>
    </row>
    <row r="564" spans="1:13" ht="12.75">
      <c r="A564" s="71" t="s">
        <v>55</v>
      </c>
      <c r="B564" s="72" t="s">
        <v>228</v>
      </c>
      <c r="C564" s="72"/>
      <c r="D564" s="68"/>
      <c r="E564" s="73" t="s">
        <v>296</v>
      </c>
      <c r="F564" s="74" t="s">
        <v>330</v>
      </c>
      <c r="G564" s="74"/>
      <c r="H564" s="74"/>
      <c r="I564" s="74"/>
      <c r="J564" s="74"/>
      <c r="K564" s="74"/>
      <c r="L564" s="74"/>
      <c r="M564" s="74"/>
    </row>
    <row r="565" spans="1:13" ht="12.75">
      <c r="A565" s="71" t="s">
        <v>58</v>
      </c>
      <c r="B565" s="72" t="s">
        <v>4</v>
      </c>
      <c r="C565" s="72"/>
      <c r="D565" s="68"/>
      <c r="E565" s="75" t="s">
        <v>298</v>
      </c>
      <c r="F565" s="74" t="s">
        <v>229</v>
      </c>
      <c r="G565" s="74"/>
      <c r="H565" s="74"/>
      <c r="I565" s="74"/>
      <c r="J565" s="74"/>
      <c r="K565" s="74"/>
      <c r="L565" s="74"/>
      <c r="M565" s="74"/>
    </row>
    <row r="566" spans="1:13" ht="12.75">
      <c r="A566" s="45"/>
      <c r="B566" s="45"/>
      <c r="C566" s="45"/>
      <c r="D566" s="45"/>
      <c r="E566" s="57" t="s">
        <v>300</v>
      </c>
      <c r="F566" s="76"/>
      <c r="G566" s="76"/>
      <c r="H566" s="76"/>
      <c r="I566" s="45"/>
      <c r="J566" s="45"/>
      <c r="K566" s="45"/>
      <c r="L566" s="77"/>
      <c r="M566" s="78"/>
    </row>
    <row r="567" spans="1:13" ht="12.75">
      <c r="A567" s="79" t="s">
        <v>301</v>
      </c>
      <c r="B567" s="45"/>
      <c r="C567" s="45"/>
      <c r="D567" s="45"/>
      <c r="E567" s="80" t="s">
        <v>302</v>
      </c>
      <c r="F567" s="80" t="s">
        <v>303</v>
      </c>
      <c r="G567" s="80" t="s">
        <v>304</v>
      </c>
      <c r="H567" s="80" t="s">
        <v>305</v>
      </c>
      <c r="I567" s="80" t="s">
        <v>306</v>
      </c>
      <c r="J567" s="81" t="s">
        <v>242</v>
      </c>
      <c r="K567" s="81"/>
      <c r="L567" s="80" t="s">
        <v>307</v>
      </c>
      <c r="M567" s="82" t="s">
        <v>308</v>
      </c>
    </row>
    <row r="568" spans="1:13" ht="12.75">
      <c r="A568" s="83" t="s">
        <v>309</v>
      </c>
      <c r="B568" s="84" t="str">
        <f>IF(B563&gt;"",B563,"")</f>
        <v>Miro Seitz</v>
      </c>
      <c r="C568" s="84" t="str">
        <f>IF(F563&gt;"",F563,"")</f>
        <v>Thomas Lundström</v>
      </c>
      <c r="D568" s="84"/>
      <c r="E568" s="85">
        <v>-5</v>
      </c>
      <c r="F568" s="85">
        <v>-10</v>
      </c>
      <c r="G568" s="85">
        <v>-9</v>
      </c>
      <c r="H568" s="85"/>
      <c r="I568" s="85"/>
      <c r="J568" s="86">
        <f>IF(ISBLANK(E568),"",COUNTIF(E568:I568,"&gt;=0"))</f>
        <v>0</v>
      </c>
      <c r="K568" s="87">
        <f>IF(ISBLANK(E568),"",(IF(LEFT(E568,1)="-",1,0)+IF(LEFT(F568,1)="-",1,0)+IF(LEFT(G568,1)="-",1,0)+IF(LEFT(H568,1)="-",1,0)+IF(LEFT(I568,1)="-",1,0)))</f>
        <v>3</v>
      </c>
      <c r="L568" s="88">
        <f>IF(J568=3,1,"")</f>
      </c>
      <c r="M568" s="89">
        <f>IF(K568=3,1,"")</f>
        <v>1</v>
      </c>
    </row>
    <row r="569" spans="1:13" ht="12.75">
      <c r="A569" s="90" t="s">
        <v>310</v>
      </c>
      <c r="B569" s="91" t="str">
        <f>IF(B564&gt;"",B564,"")</f>
        <v>Veikka Flemming</v>
      </c>
      <c r="C569" s="91" t="str">
        <f>IF(F564&gt;"",F564,"")</f>
        <v>Miikka O`connor</v>
      </c>
      <c r="D569" s="91"/>
      <c r="E569" s="92">
        <v>-5</v>
      </c>
      <c r="F569" s="93">
        <v>-6</v>
      </c>
      <c r="G569" s="93">
        <v>11</v>
      </c>
      <c r="H569" s="93">
        <v>9</v>
      </c>
      <c r="I569" s="93">
        <v>-9</v>
      </c>
      <c r="J569" s="94">
        <f>IF(ISBLANK(E569),"",COUNTIF(E569:I569,"&gt;=0"))</f>
        <v>2</v>
      </c>
      <c r="K569" s="95">
        <f>IF(ISBLANK(E569),"",(IF(LEFT(E569,1)="-",1,0)+IF(LEFT(F569,1)="-",1,0)+IF(LEFT(G569,1)="-",1,0)+IF(LEFT(H569,1)="-",1,0)+IF(LEFT(I569,1)="-",1,0)))</f>
        <v>3</v>
      </c>
      <c r="L569" s="96">
        <f>IF(J569=3,1,"")</f>
      </c>
      <c r="M569" s="97">
        <f>IF(K569=3,1,"")</f>
        <v>1</v>
      </c>
    </row>
    <row r="570" spans="1:13" ht="12.75">
      <c r="A570" s="98" t="s">
        <v>311</v>
      </c>
      <c r="B570" s="99" t="str">
        <f>IF(B565&gt;"",B565,"")</f>
        <v>Alex Naumi</v>
      </c>
      <c r="C570" s="99" t="str">
        <f>IF(F565&gt;"",F565,"")</f>
        <v>Jan Nyberg</v>
      </c>
      <c r="D570" s="99"/>
      <c r="E570" s="92">
        <v>-2</v>
      </c>
      <c r="F570" s="100">
        <v>7</v>
      </c>
      <c r="G570" s="92">
        <v>-3</v>
      </c>
      <c r="H570" s="92">
        <v>-1</v>
      </c>
      <c r="I570" s="92"/>
      <c r="J570" s="94">
        <f>IF(ISBLANK(E570),"",COUNTIF(E570:I570,"&gt;=0"))</f>
        <v>1</v>
      </c>
      <c r="K570" s="101">
        <f>IF(ISBLANK(E570),"",(IF(LEFT(E570,1)="-",1,0)+IF(LEFT(F570,1)="-",1,0)+IF(LEFT(G570,1)="-",1,0)+IF(LEFT(H570,1)="-",1,0)+IF(LEFT(I570,1)="-",1,0)))</f>
        <v>3</v>
      </c>
      <c r="L570" s="102">
        <f>IF(J570=3,1,"")</f>
      </c>
      <c r="M570" s="103">
        <f>IF(K570=3,1,"")</f>
        <v>1</v>
      </c>
    </row>
    <row r="571" spans="1:13" ht="12.75">
      <c r="A571" s="104" t="s">
        <v>312</v>
      </c>
      <c r="B571" s="84" t="str">
        <f>IF(B564&gt;"",B564,"")</f>
        <v>Veikka Flemming</v>
      </c>
      <c r="C571" s="84" t="str">
        <f>IF(F563&gt;"",F563,"")</f>
        <v>Thomas Lundström</v>
      </c>
      <c r="D571" s="105"/>
      <c r="E571" s="106">
        <v>5</v>
      </c>
      <c r="F571" s="107">
        <v>-10</v>
      </c>
      <c r="G571" s="106">
        <v>3</v>
      </c>
      <c r="H571" s="106">
        <v>8</v>
      </c>
      <c r="I571" s="106"/>
      <c r="J571" s="86">
        <f>IF(ISBLANK(E571),"",COUNTIF(E571:I571,"&gt;=0"))</f>
        <v>3</v>
      </c>
      <c r="K571" s="87">
        <f>IF(ISBLANK(E571),"",(IF(LEFT(E571,1)="-",1,0)+IF(LEFT(F571,1)="-",1,0)+IF(LEFT(G571,1)="-",1,0)+IF(LEFT(H571,1)="-",1,0)+IF(LEFT(I571,1)="-",1,0)))</f>
        <v>1</v>
      </c>
      <c r="L571" s="88">
        <f>IF(J571=3,1,"")</f>
        <v>1</v>
      </c>
      <c r="M571" s="89">
        <f>IF(K571=3,1,"")</f>
      </c>
    </row>
    <row r="572" spans="1:13" ht="12.75">
      <c r="A572" s="98" t="s">
        <v>313</v>
      </c>
      <c r="B572" s="91" t="str">
        <f>IF(B563&gt;"",B563,"")</f>
        <v>Miro Seitz</v>
      </c>
      <c r="C572" s="91" t="str">
        <f>IF(F565&gt;"",F565,"")</f>
        <v>Jan Nyberg</v>
      </c>
      <c r="D572" s="99"/>
      <c r="E572" s="92">
        <v>-6</v>
      </c>
      <c r="F572" s="100">
        <v>-5</v>
      </c>
      <c r="G572" s="92">
        <v>-7</v>
      </c>
      <c r="H572" s="92"/>
      <c r="I572" s="92"/>
      <c r="J572" s="94">
        <f>IF(ISBLANK(E572),"",COUNTIF(E572:I572,"&gt;=0"))</f>
        <v>0</v>
      </c>
      <c r="K572" s="95">
        <f>IF(ISBLANK(E572),"",(IF(LEFT(E572,1)="-",1,0)+IF(LEFT(F572,1)="-",1,0)+IF(LEFT(G572,1)="-",1,0)+IF(LEFT(H572,1)="-",1,0)+IF(LEFT(I572,1)="-",1,0)))</f>
        <v>3</v>
      </c>
      <c r="L572" s="96">
        <f>IF(J572=3,1,"")</f>
      </c>
      <c r="M572" s="97">
        <f>IF(K572=3,1,"")</f>
        <v>1</v>
      </c>
    </row>
    <row r="573" spans="1:13" ht="12.75">
      <c r="A573" s="108" t="s">
        <v>314</v>
      </c>
      <c r="B573" s="109" t="str">
        <f>IF(B565&gt;"",B565,"")</f>
        <v>Alex Naumi</v>
      </c>
      <c r="C573" s="109" t="str">
        <f>IF(F564&gt;"",F564,"")</f>
        <v>Miikka O`connor</v>
      </c>
      <c r="D573" s="109"/>
      <c r="E573" s="110">
        <v>-5</v>
      </c>
      <c r="F573" s="111">
        <v>-9</v>
      </c>
      <c r="G573" s="110">
        <v>-5</v>
      </c>
      <c r="H573" s="110"/>
      <c r="I573" s="110"/>
      <c r="J573" s="112">
        <f>IF(ISBLANK(E573),"",COUNTIF(E573:I573,"&gt;=0"))</f>
        <v>0</v>
      </c>
      <c r="K573" s="113">
        <f>IF(ISBLANK(E573),"",(IF(LEFT(E573,1)="-",1,0)+IF(LEFT(F573,1)="-",1,0)+IF(LEFT(G573,1)="-",1,0)+IF(LEFT(H573,1)="-",1,0)+IF(LEFT(I573,1)="-",1,0)))</f>
        <v>3</v>
      </c>
      <c r="L573" s="114">
        <f>IF(J573=3,1,"")</f>
      </c>
      <c r="M573" s="115">
        <f>IF(K573=3,1,"")</f>
        <v>1</v>
      </c>
    </row>
    <row r="574" spans="1:13" ht="12.75">
      <c r="A574" s="116" t="s">
        <v>315</v>
      </c>
      <c r="B574" s="117" t="str">
        <f>IF(B564&gt;"",B564,"")</f>
        <v>Veikka Flemming</v>
      </c>
      <c r="C574" s="117" t="str">
        <f>IF(F565&gt;"",F565,"")</f>
        <v>Jan Nyberg</v>
      </c>
      <c r="D574" s="118"/>
      <c r="E574" s="119"/>
      <c r="F574" s="119"/>
      <c r="G574" s="119"/>
      <c r="H574" s="119"/>
      <c r="I574" s="119"/>
      <c r="J574" s="120">
        <f>IF(ISBLANK(E574),"",COUNTIF(E574:I574,"&gt;=0"))</f>
      </c>
      <c r="K574" s="121">
        <f>IF(ISBLANK(E574),"",(IF(LEFT(E574,1)="-",1,0)+IF(LEFT(F574,1)="-",1,0)+IF(LEFT(G574,1)="-",1,0)+IF(LEFT(H574,1)="-",1,0)+IF(LEFT(I574,1)="-",1,0)))</f>
      </c>
      <c r="L574" s="122">
        <f>IF(J574=3,1,"")</f>
      </c>
      <c r="M574" s="123">
        <f>IF(K574=3,1,"")</f>
      </c>
    </row>
    <row r="575" spans="1:13" ht="12.75">
      <c r="A575" s="90" t="s">
        <v>316</v>
      </c>
      <c r="B575" s="91" t="str">
        <f>IF(B565&gt;"",B565,"")</f>
        <v>Alex Naumi</v>
      </c>
      <c r="C575" s="91" t="str">
        <f>IF(F563&gt;"",F563,"")</f>
        <v>Thomas Lundström</v>
      </c>
      <c r="D575" s="124"/>
      <c r="E575" s="119"/>
      <c r="F575" s="93"/>
      <c r="G575" s="93"/>
      <c r="H575" s="93"/>
      <c r="I575" s="93"/>
      <c r="J575" s="94">
        <f>IF(ISBLANK(E575),"",COUNTIF(E575:I575,"&gt;=0"))</f>
      </c>
      <c r="K575" s="95">
        <f>IF(ISBLANK(E575),"",(IF(LEFT(E575,1)="-",1,0)+IF(LEFT(F575,1)="-",1,0)+IF(LEFT(G575,1)="-",1,0)+IF(LEFT(H575,1)="-",1,0)+IF(LEFT(I575,1)="-",1,0)))</f>
      </c>
      <c r="L575" s="96">
        <f>IF(J575=3,1,"")</f>
      </c>
      <c r="M575" s="97">
        <f>IF(K575=3,1,"")</f>
      </c>
    </row>
    <row r="576" spans="1:13" ht="12.75">
      <c r="A576" s="108" t="s">
        <v>317</v>
      </c>
      <c r="B576" s="109" t="str">
        <f>IF(B563&gt;"",B563,"")</f>
        <v>Miro Seitz</v>
      </c>
      <c r="C576" s="109" t="str">
        <f>IF(F564&gt;"",F564,"")</f>
        <v>Miikka O`connor</v>
      </c>
      <c r="D576" s="125"/>
      <c r="E576" s="110"/>
      <c r="F576" s="110"/>
      <c r="G576" s="110"/>
      <c r="H576" s="110"/>
      <c r="I576" s="110"/>
      <c r="J576" s="112">
        <f>IF(ISBLANK(E576),"",COUNTIF(E576:I576,"&gt;=0"))</f>
      </c>
      <c r="K576" s="113">
        <f>IF(ISBLANK(E576),"",(IF(LEFT(E576,1)="-",1,0)+IF(LEFT(F576,1)="-",1,0)+IF(LEFT(G576,1)="-",1,0)+IF(LEFT(H576,1)="-",1,0)+IF(LEFT(I576,1)="-",1,0)))</f>
      </c>
      <c r="L576" s="114">
        <f>IF(J576=3,1,"")</f>
      </c>
      <c r="M576" s="115">
        <f>IF(K576=3,1,"")</f>
      </c>
    </row>
    <row r="577" spans="1:13" ht="12.75">
      <c r="A577" s="45"/>
      <c r="B577" s="45"/>
      <c r="C577" s="45"/>
      <c r="D577" s="45"/>
      <c r="E577" s="45"/>
      <c r="F577" s="45"/>
      <c r="G577" s="45"/>
      <c r="H577" s="126" t="s">
        <v>318</v>
      </c>
      <c r="I577" s="126"/>
      <c r="J577" s="127">
        <f>IF(ISBLANK(B563),"",SUM(J568:J576))</f>
        <v>6</v>
      </c>
      <c r="K577" s="127">
        <f>IF(ISBLANK(F563),"",SUM(K568:K576))</f>
        <v>16</v>
      </c>
      <c r="L577" s="128">
        <f>IF(ISBLANK(E568),"",SUM(L568:L576))</f>
        <v>1</v>
      </c>
      <c r="M577" s="129">
        <f>IF(ISBLANK(E568),"",SUM(M568:M576))</f>
        <v>5</v>
      </c>
    </row>
    <row r="578" spans="1:13" ht="12.75">
      <c r="A578" s="130" t="s">
        <v>319</v>
      </c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131"/>
    </row>
    <row r="579" spans="1:13" ht="12.75">
      <c r="A579" s="132" t="s">
        <v>320</v>
      </c>
      <c r="B579" s="132"/>
      <c r="C579" s="132" t="s">
        <v>321</v>
      </c>
      <c r="D579" s="44"/>
      <c r="E579" s="132"/>
      <c r="F579" s="132" t="s">
        <v>251</v>
      </c>
      <c r="G579" s="44"/>
      <c r="H579" s="132"/>
      <c r="I579" s="133" t="s">
        <v>322</v>
      </c>
      <c r="J579" s="48"/>
      <c r="K579" s="45"/>
      <c r="L579" s="45"/>
      <c r="M579" s="131"/>
    </row>
    <row r="580" spans="1:13" ht="12.75">
      <c r="A580" s="45"/>
      <c r="B580" s="45"/>
      <c r="C580" s="45"/>
      <c r="D580" s="45"/>
      <c r="E580" s="45"/>
      <c r="F580" s="45"/>
      <c r="G580" s="45"/>
      <c r="H580" s="45"/>
      <c r="I580" s="134" t="str">
        <f>IF(L577=5,B562,IF(M577=5,F562,""))</f>
        <v>MBF 1</v>
      </c>
      <c r="J580" s="134"/>
      <c r="K580" s="134"/>
      <c r="L580" s="134"/>
      <c r="M580" s="134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3" ht="12.75">
      <c r="A583" s="140"/>
      <c r="B583" s="139"/>
      <c r="C583" s="141"/>
      <c r="D583" s="141"/>
      <c r="E583" s="142"/>
      <c r="F583" s="142"/>
      <c r="G583" s="143"/>
      <c r="H583" s="143"/>
      <c r="I583" s="143"/>
      <c r="J583" s="143"/>
      <c r="K583" s="143"/>
      <c r="L583" s="143"/>
      <c r="M583" s="143"/>
    </row>
    <row r="584" spans="1:13" ht="12.75">
      <c r="A584" s="140"/>
      <c r="B584" s="144"/>
      <c r="C584" s="141"/>
      <c r="D584" s="141"/>
      <c r="E584" s="142"/>
      <c r="F584" s="142"/>
      <c r="G584" s="145"/>
      <c r="H584" s="145"/>
      <c r="I584" s="145"/>
      <c r="J584" s="145"/>
      <c r="K584" s="145"/>
      <c r="L584" s="145"/>
      <c r="M584" s="145"/>
    </row>
    <row r="585" spans="1:13" ht="12.75">
      <c r="A585" s="139"/>
      <c r="B585" s="140"/>
      <c r="C585" s="141"/>
      <c r="D585" s="141"/>
      <c r="E585" s="146"/>
      <c r="F585" s="146"/>
      <c r="G585" s="147"/>
      <c r="H585" s="147"/>
      <c r="I585" s="147"/>
      <c r="J585" s="147"/>
      <c r="K585" s="147"/>
      <c r="L585" s="147"/>
      <c r="M585" s="147"/>
    </row>
    <row r="586" spans="1:13" ht="12.75">
      <c r="A586" s="148"/>
      <c r="B586" s="149"/>
      <c r="C586" s="139"/>
      <c r="D586" s="141"/>
      <c r="E586" s="142"/>
      <c r="F586" s="142"/>
      <c r="G586" s="150"/>
      <c r="H586" s="150"/>
      <c r="I586" s="150"/>
      <c r="J586" s="146"/>
      <c r="K586" s="151"/>
      <c r="L586" s="151"/>
      <c r="M586" s="151"/>
    </row>
    <row r="587" spans="1:13" ht="12.75">
      <c r="A587" s="152"/>
      <c r="B587" s="1"/>
      <c r="C587" s="141"/>
      <c r="D587" s="141"/>
      <c r="E587" s="152"/>
      <c r="F587" s="1"/>
      <c r="G587" s="1"/>
      <c r="H587" s="153"/>
      <c r="I587" s="154"/>
      <c r="J587" s="155"/>
      <c r="K587" s="155"/>
      <c r="L587" s="155"/>
      <c r="M587" s="156"/>
    </row>
    <row r="588" spans="1:13" ht="12.75">
      <c r="A588" s="157"/>
      <c r="B588" s="158"/>
      <c r="C588" s="158"/>
      <c r="D588" s="159"/>
      <c r="E588" s="157"/>
      <c r="F588" s="158"/>
      <c r="G588" s="158"/>
      <c r="H588" s="158"/>
      <c r="I588" s="158"/>
      <c r="J588" s="158"/>
      <c r="K588" s="158"/>
      <c r="L588" s="158"/>
      <c r="M588" s="158"/>
    </row>
    <row r="589" spans="1:13" ht="12.75">
      <c r="A589" s="160"/>
      <c r="B589" s="161"/>
      <c r="C589" s="161"/>
      <c r="D589" s="162"/>
      <c r="E589" s="163"/>
      <c r="F589" s="161"/>
      <c r="G589" s="161"/>
      <c r="H589" s="161"/>
      <c r="I589" s="161"/>
      <c r="J589" s="161"/>
      <c r="K589" s="161"/>
      <c r="L589" s="161"/>
      <c r="M589" s="161"/>
    </row>
    <row r="590" spans="1:13" ht="12.75">
      <c r="A590" s="160"/>
      <c r="B590" s="161"/>
      <c r="C590" s="161"/>
      <c r="D590" s="162"/>
      <c r="E590" s="163"/>
      <c r="F590" s="164"/>
      <c r="G590" s="164"/>
      <c r="H590" s="164"/>
      <c r="I590" s="164"/>
      <c r="J590" s="164"/>
      <c r="K590" s="164"/>
      <c r="L590" s="164"/>
      <c r="M590" s="164"/>
    </row>
    <row r="591" spans="1:13" ht="12.75">
      <c r="A591" s="160"/>
      <c r="B591" s="161"/>
      <c r="C591" s="161"/>
      <c r="D591" s="162"/>
      <c r="E591" s="163"/>
      <c r="F591" s="164"/>
      <c r="G591" s="164"/>
      <c r="H591" s="164"/>
      <c r="I591" s="164"/>
      <c r="J591" s="164"/>
      <c r="K591" s="164"/>
      <c r="L591" s="164"/>
      <c r="M591" s="164"/>
    </row>
    <row r="592" spans="1:13" ht="12.75">
      <c r="A592" s="141"/>
      <c r="B592" s="141"/>
      <c r="C592" s="141"/>
      <c r="D592" s="141"/>
      <c r="E592" s="152"/>
      <c r="F592" s="165"/>
      <c r="G592" s="165"/>
      <c r="H592" s="165"/>
      <c r="I592" s="141"/>
      <c r="J592" s="141"/>
      <c r="K592" s="141"/>
      <c r="L592" s="166"/>
      <c r="M592" s="48"/>
    </row>
    <row r="593" spans="1:13" ht="12.75">
      <c r="A593" s="167"/>
      <c r="B593" s="141"/>
      <c r="C593" s="141"/>
      <c r="D593" s="141"/>
      <c r="E593" s="168"/>
      <c r="F593" s="168"/>
      <c r="G593" s="168"/>
      <c r="H593" s="168"/>
      <c r="I593" s="168"/>
      <c r="J593" s="169"/>
      <c r="K593" s="169"/>
      <c r="L593" s="168"/>
      <c r="M593" s="170"/>
    </row>
    <row r="594" spans="1:13" ht="12.75">
      <c r="A594" s="163"/>
      <c r="B594" s="171"/>
      <c r="C594" s="171"/>
      <c r="D594" s="171"/>
      <c r="E594" s="172"/>
      <c r="F594" s="172"/>
      <c r="G594" s="172"/>
      <c r="H594" s="172"/>
      <c r="I594" s="172"/>
      <c r="J594" s="173"/>
      <c r="K594" s="174"/>
      <c r="L594" s="175"/>
      <c r="M594" s="176"/>
    </row>
    <row r="595" spans="1:13" ht="12.75">
      <c r="A595" s="163"/>
      <c r="B595" s="171"/>
      <c r="C595" s="171"/>
      <c r="D595" s="171"/>
      <c r="E595" s="172"/>
      <c r="F595" s="172"/>
      <c r="G595" s="172"/>
      <c r="H595" s="172"/>
      <c r="I595" s="172"/>
      <c r="J595" s="173"/>
      <c r="K595" s="174"/>
      <c r="L595" s="175"/>
      <c r="M595" s="176"/>
    </row>
    <row r="596" spans="1:13" ht="12.75">
      <c r="A596" s="163"/>
      <c r="B596" s="171"/>
      <c r="C596" s="171"/>
      <c r="D596" s="171"/>
      <c r="E596" s="172"/>
      <c r="F596" s="172"/>
      <c r="G596" s="172"/>
      <c r="H596" s="172"/>
      <c r="I596" s="172"/>
      <c r="J596" s="173"/>
      <c r="K596" s="174"/>
      <c r="L596" s="175"/>
      <c r="M596" s="176"/>
    </row>
    <row r="597" spans="1:13" ht="12.75">
      <c r="A597" s="163"/>
      <c r="B597" s="171"/>
      <c r="C597" s="171"/>
      <c r="D597" s="171"/>
      <c r="E597" s="172"/>
      <c r="F597" s="172"/>
      <c r="G597" s="172"/>
      <c r="H597" s="172"/>
      <c r="I597" s="172"/>
      <c r="J597" s="173"/>
      <c r="K597" s="174"/>
      <c r="L597" s="175"/>
      <c r="M597" s="176"/>
    </row>
    <row r="598" spans="1:13" ht="12.75">
      <c r="A598" s="163"/>
      <c r="B598" s="171"/>
      <c r="C598" s="171"/>
      <c r="D598" s="171"/>
      <c r="E598" s="172"/>
      <c r="F598" s="172"/>
      <c r="G598" s="172"/>
      <c r="H598" s="172"/>
      <c r="I598" s="172"/>
      <c r="J598" s="173"/>
      <c r="K598" s="174"/>
      <c r="L598" s="175"/>
      <c r="M598" s="176"/>
    </row>
    <row r="599" spans="1:13" ht="12.75">
      <c r="A599" s="163"/>
      <c r="B599" s="171"/>
      <c r="C599" s="171"/>
      <c r="D599" s="171"/>
      <c r="E599" s="172"/>
      <c r="F599" s="172"/>
      <c r="G599" s="172"/>
      <c r="H599" s="172"/>
      <c r="I599" s="172"/>
      <c r="J599" s="173"/>
      <c r="K599" s="174"/>
      <c r="L599" s="175"/>
      <c r="M599" s="176"/>
    </row>
    <row r="600" spans="1:13" ht="12.75">
      <c r="A600" s="163"/>
      <c r="B600" s="171"/>
      <c r="C600" s="171"/>
      <c r="D600" s="177"/>
      <c r="E600" s="172"/>
      <c r="F600" s="172"/>
      <c r="G600" s="172"/>
      <c r="H600" s="172"/>
      <c r="I600" s="172"/>
      <c r="J600" s="173"/>
      <c r="K600" s="174"/>
      <c r="L600" s="175"/>
      <c r="M600" s="176"/>
    </row>
    <row r="601" spans="1:13" ht="12.75">
      <c r="A601" s="163"/>
      <c r="B601" s="171"/>
      <c r="C601" s="171"/>
      <c r="D601" s="177"/>
      <c r="E601" s="172"/>
      <c r="F601" s="172"/>
      <c r="G601" s="172"/>
      <c r="H601" s="172"/>
      <c r="I601" s="172"/>
      <c r="J601" s="173"/>
      <c r="K601" s="174"/>
      <c r="L601" s="175"/>
      <c r="M601" s="176"/>
    </row>
    <row r="602" spans="1:13" ht="12.75">
      <c r="A602" s="163"/>
      <c r="B602" s="171"/>
      <c r="C602" s="171"/>
      <c r="D602" s="177"/>
      <c r="E602" s="172"/>
      <c r="F602" s="172"/>
      <c r="G602" s="172"/>
      <c r="H602" s="172"/>
      <c r="I602" s="172"/>
      <c r="J602" s="173"/>
      <c r="K602" s="174"/>
      <c r="L602" s="175"/>
      <c r="M602" s="176"/>
    </row>
    <row r="603" spans="1:13" ht="12.75">
      <c r="A603" s="141"/>
      <c r="B603" s="141"/>
      <c r="C603" s="141"/>
      <c r="D603" s="141"/>
      <c r="E603" s="141"/>
      <c r="F603" s="141"/>
      <c r="G603" s="141"/>
      <c r="H603" s="175"/>
      <c r="I603" s="175"/>
      <c r="J603" s="173"/>
      <c r="K603" s="173"/>
      <c r="L603" s="178"/>
      <c r="M603" s="179"/>
    </row>
    <row r="604" spans="1:13" ht="12.75">
      <c r="A604" s="177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45"/>
    </row>
    <row r="605" spans="1:13" ht="12.75">
      <c r="A605" s="180"/>
      <c r="B605" s="180"/>
      <c r="C605" s="180"/>
      <c r="D605" s="144"/>
      <c r="E605" s="180"/>
      <c r="F605" s="180"/>
      <c r="G605" s="144"/>
      <c r="H605" s="180"/>
      <c r="I605" s="181"/>
      <c r="J605" s="139"/>
      <c r="K605" s="141"/>
      <c r="L605" s="141"/>
      <c r="M605" s="45"/>
    </row>
    <row r="606" spans="1:13" ht="12.75">
      <c r="A606" s="141"/>
      <c r="B606" s="141"/>
      <c r="C606" s="141"/>
      <c r="D606" s="141"/>
      <c r="E606" s="141"/>
      <c r="F606" s="141"/>
      <c r="G606" s="141"/>
      <c r="H606" s="141"/>
      <c r="I606" s="182"/>
      <c r="J606" s="182"/>
      <c r="K606" s="182"/>
      <c r="L606" s="182"/>
      <c r="M606" s="182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</sheetData>
  <sheetProtection selectLockedCells="1" selectUnlockedCells="1"/>
  <mergeCells count="440">
    <mergeCell ref="E1:F1"/>
    <mergeCell ref="G1:M1"/>
    <mergeCell ref="E2:F2"/>
    <mergeCell ref="G2:M2"/>
    <mergeCell ref="E3:F3"/>
    <mergeCell ref="G3:M3"/>
    <mergeCell ref="E4:F4"/>
    <mergeCell ref="G4:I4"/>
    <mergeCell ref="K4:M4"/>
    <mergeCell ref="B6:C6"/>
    <mergeCell ref="F6:M6"/>
    <mergeCell ref="B7:C7"/>
    <mergeCell ref="F7:M7"/>
    <mergeCell ref="B8:C8"/>
    <mergeCell ref="F8:M8"/>
    <mergeCell ref="B9:C9"/>
    <mergeCell ref="F9:M9"/>
    <mergeCell ref="J11:K11"/>
    <mergeCell ref="H21:I21"/>
    <mergeCell ref="I24:M24"/>
    <mergeCell ref="E29:F29"/>
    <mergeCell ref="G29:M29"/>
    <mergeCell ref="E30:F30"/>
    <mergeCell ref="G30:M30"/>
    <mergeCell ref="E31:F31"/>
    <mergeCell ref="G31:M31"/>
    <mergeCell ref="E32:F32"/>
    <mergeCell ref="G32:I32"/>
    <mergeCell ref="K32:M32"/>
    <mergeCell ref="B34:C34"/>
    <mergeCell ref="F34:M34"/>
    <mergeCell ref="B35:C35"/>
    <mergeCell ref="F35:M35"/>
    <mergeCell ref="B36:C36"/>
    <mergeCell ref="F36:M36"/>
    <mergeCell ref="B37:C37"/>
    <mergeCell ref="F37:M37"/>
    <mergeCell ref="J39:K39"/>
    <mergeCell ref="H49:I49"/>
    <mergeCell ref="I52:M52"/>
    <mergeCell ref="E56:F56"/>
    <mergeCell ref="G56:M56"/>
    <mergeCell ref="E57:F57"/>
    <mergeCell ref="G57:M57"/>
    <mergeCell ref="E58:F58"/>
    <mergeCell ref="G58:M58"/>
    <mergeCell ref="E59:F59"/>
    <mergeCell ref="G59:I59"/>
    <mergeCell ref="K59:M59"/>
    <mergeCell ref="B61:C61"/>
    <mergeCell ref="F61:M61"/>
    <mergeCell ref="B62:C62"/>
    <mergeCell ref="F62:M62"/>
    <mergeCell ref="B63:C63"/>
    <mergeCell ref="F63:M63"/>
    <mergeCell ref="B64:C64"/>
    <mergeCell ref="F64:M64"/>
    <mergeCell ref="J66:K66"/>
    <mergeCell ref="H76:I76"/>
    <mergeCell ref="I79:M79"/>
    <mergeCell ref="E83:F83"/>
    <mergeCell ref="G83:M83"/>
    <mergeCell ref="E84:F84"/>
    <mergeCell ref="G84:M84"/>
    <mergeCell ref="E85:F85"/>
    <mergeCell ref="G85:M85"/>
    <mergeCell ref="E86:F86"/>
    <mergeCell ref="G86:I86"/>
    <mergeCell ref="K86:M86"/>
    <mergeCell ref="B88:C88"/>
    <mergeCell ref="F88:M88"/>
    <mergeCell ref="B89:C89"/>
    <mergeCell ref="F89:M89"/>
    <mergeCell ref="B90:C90"/>
    <mergeCell ref="F90:M90"/>
    <mergeCell ref="B91:C91"/>
    <mergeCell ref="F91:M91"/>
    <mergeCell ref="J93:K93"/>
    <mergeCell ref="H103:I103"/>
    <mergeCell ref="I106:M106"/>
    <mergeCell ref="E110:F110"/>
    <mergeCell ref="G110:M110"/>
    <mergeCell ref="E111:F111"/>
    <mergeCell ref="G111:M111"/>
    <mergeCell ref="E112:F112"/>
    <mergeCell ref="G112:M112"/>
    <mergeCell ref="E113:F113"/>
    <mergeCell ref="G113:I113"/>
    <mergeCell ref="K113:M113"/>
    <mergeCell ref="B115:C115"/>
    <mergeCell ref="F115:M115"/>
    <mergeCell ref="B116:C116"/>
    <mergeCell ref="F116:M116"/>
    <mergeCell ref="B117:C117"/>
    <mergeCell ref="F117:M117"/>
    <mergeCell ref="B118:C118"/>
    <mergeCell ref="F118:M118"/>
    <mergeCell ref="J120:K120"/>
    <mergeCell ref="H130:I130"/>
    <mergeCell ref="I133:M133"/>
    <mergeCell ref="E138:F138"/>
    <mergeCell ref="G138:M138"/>
    <mergeCell ref="E139:F139"/>
    <mergeCell ref="G139:M139"/>
    <mergeCell ref="E140:F140"/>
    <mergeCell ref="G140:M140"/>
    <mergeCell ref="E141:F141"/>
    <mergeCell ref="G141:I141"/>
    <mergeCell ref="K141:M141"/>
    <mergeCell ref="B143:C143"/>
    <mergeCell ref="F143:M143"/>
    <mergeCell ref="B144:C144"/>
    <mergeCell ref="F144:M144"/>
    <mergeCell ref="B145:C145"/>
    <mergeCell ref="F145:M145"/>
    <mergeCell ref="B146:C146"/>
    <mergeCell ref="F146:M146"/>
    <mergeCell ref="J148:K148"/>
    <mergeCell ref="H158:I158"/>
    <mergeCell ref="I161:M161"/>
    <mergeCell ref="E165:F165"/>
    <mergeCell ref="G165:M165"/>
    <mergeCell ref="E166:F166"/>
    <mergeCell ref="G166:M166"/>
    <mergeCell ref="E167:F167"/>
    <mergeCell ref="G167:M167"/>
    <mergeCell ref="E168:F168"/>
    <mergeCell ref="G168:I168"/>
    <mergeCell ref="K168:M168"/>
    <mergeCell ref="B170:C170"/>
    <mergeCell ref="F170:M170"/>
    <mergeCell ref="B171:C171"/>
    <mergeCell ref="F171:M171"/>
    <mergeCell ref="B172:C172"/>
    <mergeCell ref="F172:M172"/>
    <mergeCell ref="B173:C173"/>
    <mergeCell ref="F173:M173"/>
    <mergeCell ref="J175:K175"/>
    <mergeCell ref="H185:I185"/>
    <mergeCell ref="I188:M188"/>
    <mergeCell ref="E195:F195"/>
    <mergeCell ref="G195:M195"/>
    <mergeCell ref="E196:F196"/>
    <mergeCell ref="G196:M196"/>
    <mergeCell ref="E197:F197"/>
    <mergeCell ref="G197:M197"/>
    <mergeCell ref="E198:F198"/>
    <mergeCell ref="G198:I198"/>
    <mergeCell ref="K198:M198"/>
    <mergeCell ref="B200:C200"/>
    <mergeCell ref="F200:M200"/>
    <mergeCell ref="B201:C201"/>
    <mergeCell ref="F201:M201"/>
    <mergeCell ref="B202:C202"/>
    <mergeCell ref="F202:M202"/>
    <mergeCell ref="B203:C203"/>
    <mergeCell ref="F203:M203"/>
    <mergeCell ref="J205:K205"/>
    <mergeCell ref="H215:I215"/>
    <mergeCell ref="I218:M218"/>
    <mergeCell ref="E222:F222"/>
    <mergeCell ref="G222:M222"/>
    <mergeCell ref="E223:F223"/>
    <mergeCell ref="G223:M223"/>
    <mergeCell ref="E224:F224"/>
    <mergeCell ref="G224:M224"/>
    <mergeCell ref="E225:F225"/>
    <mergeCell ref="G225:I225"/>
    <mergeCell ref="K225:M225"/>
    <mergeCell ref="B227:C227"/>
    <mergeCell ref="F227:M227"/>
    <mergeCell ref="B228:C228"/>
    <mergeCell ref="F228:M228"/>
    <mergeCell ref="B229:C229"/>
    <mergeCell ref="F229:M229"/>
    <mergeCell ref="B230:C230"/>
    <mergeCell ref="F230:M230"/>
    <mergeCell ref="J232:K232"/>
    <mergeCell ref="H242:I242"/>
    <mergeCell ref="I245:M245"/>
    <mergeCell ref="E257:F257"/>
    <mergeCell ref="G257:M257"/>
    <mergeCell ref="E258:F258"/>
    <mergeCell ref="G258:M258"/>
    <mergeCell ref="E259:F259"/>
    <mergeCell ref="G259:M259"/>
    <mergeCell ref="E260:F260"/>
    <mergeCell ref="G260:I260"/>
    <mergeCell ref="K260:M260"/>
    <mergeCell ref="B262:C262"/>
    <mergeCell ref="F262:M262"/>
    <mergeCell ref="B263:C263"/>
    <mergeCell ref="F263:M263"/>
    <mergeCell ref="B264:C264"/>
    <mergeCell ref="F264:M264"/>
    <mergeCell ref="B265:C265"/>
    <mergeCell ref="F265:M265"/>
    <mergeCell ref="J267:K267"/>
    <mergeCell ref="H277:I277"/>
    <mergeCell ref="I280:M280"/>
    <mergeCell ref="E285:F285"/>
    <mergeCell ref="G285:M285"/>
    <mergeCell ref="E286:F286"/>
    <mergeCell ref="G286:M286"/>
    <mergeCell ref="E287:F287"/>
    <mergeCell ref="G287:M287"/>
    <mergeCell ref="E288:F288"/>
    <mergeCell ref="G288:I288"/>
    <mergeCell ref="K288:M288"/>
    <mergeCell ref="B290:C290"/>
    <mergeCell ref="F290:M290"/>
    <mergeCell ref="B291:C291"/>
    <mergeCell ref="F291:M291"/>
    <mergeCell ref="B292:C292"/>
    <mergeCell ref="F292:M292"/>
    <mergeCell ref="B293:C293"/>
    <mergeCell ref="F293:M293"/>
    <mergeCell ref="J295:K295"/>
    <mergeCell ref="H305:I305"/>
    <mergeCell ref="I308:M308"/>
    <mergeCell ref="E313:F313"/>
    <mergeCell ref="G313:M313"/>
    <mergeCell ref="E314:F314"/>
    <mergeCell ref="G314:M314"/>
    <mergeCell ref="E315:F315"/>
    <mergeCell ref="G315:M315"/>
    <mergeCell ref="E316:F316"/>
    <mergeCell ref="G316:I316"/>
    <mergeCell ref="K316:M316"/>
    <mergeCell ref="B318:C318"/>
    <mergeCell ref="F318:M318"/>
    <mergeCell ref="B319:C319"/>
    <mergeCell ref="F319:M319"/>
    <mergeCell ref="B320:C320"/>
    <mergeCell ref="F320:M320"/>
    <mergeCell ref="B321:C321"/>
    <mergeCell ref="F321:M321"/>
    <mergeCell ref="J323:K323"/>
    <mergeCell ref="H333:I333"/>
    <mergeCell ref="I336:M336"/>
    <mergeCell ref="E340:F340"/>
    <mergeCell ref="G340:M340"/>
    <mergeCell ref="E341:F341"/>
    <mergeCell ref="G341:M341"/>
    <mergeCell ref="E342:F342"/>
    <mergeCell ref="G342:M342"/>
    <mergeCell ref="E343:F343"/>
    <mergeCell ref="G343:I343"/>
    <mergeCell ref="K343:M343"/>
    <mergeCell ref="B345:C345"/>
    <mergeCell ref="F345:M345"/>
    <mergeCell ref="B346:C346"/>
    <mergeCell ref="F346:M346"/>
    <mergeCell ref="B347:C347"/>
    <mergeCell ref="F347:M347"/>
    <mergeCell ref="B348:C348"/>
    <mergeCell ref="F348:M348"/>
    <mergeCell ref="J350:K350"/>
    <mergeCell ref="H360:I360"/>
    <mergeCell ref="I363:M363"/>
    <mergeCell ref="E366:F366"/>
    <mergeCell ref="G366:M366"/>
    <mergeCell ref="E367:F367"/>
    <mergeCell ref="G367:M367"/>
    <mergeCell ref="E368:F368"/>
    <mergeCell ref="G368:M368"/>
    <mergeCell ref="E369:F369"/>
    <mergeCell ref="G369:I369"/>
    <mergeCell ref="K369:M369"/>
    <mergeCell ref="B371:C371"/>
    <mergeCell ref="F371:M371"/>
    <mergeCell ref="B372:C372"/>
    <mergeCell ref="F372:M372"/>
    <mergeCell ref="B373:C373"/>
    <mergeCell ref="F373:M373"/>
    <mergeCell ref="B374:C374"/>
    <mergeCell ref="F374:M374"/>
    <mergeCell ref="J376:K376"/>
    <mergeCell ref="H386:I386"/>
    <mergeCell ref="I389:M389"/>
    <mergeCell ref="E395:F395"/>
    <mergeCell ref="G395:M395"/>
    <mergeCell ref="E396:F396"/>
    <mergeCell ref="G396:M396"/>
    <mergeCell ref="E397:F397"/>
    <mergeCell ref="G397:M397"/>
    <mergeCell ref="E398:F398"/>
    <mergeCell ref="G398:I398"/>
    <mergeCell ref="K398:M398"/>
    <mergeCell ref="B400:C400"/>
    <mergeCell ref="F400:M400"/>
    <mergeCell ref="B401:C401"/>
    <mergeCell ref="F401:M401"/>
    <mergeCell ref="B402:C402"/>
    <mergeCell ref="F402:M402"/>
    <mergeCell ref="B403:C403"/>
    <mergeCell ref="F403:M403"/>
    <mergeCell ref="J405:K405"/>
    <mergeCell ref="H415:I415"/>
    <mergeCell ref="I418:M418"/>
    <mergeCell ref="E424:F424"/>
    <mergeCell ref="G424:M424"/>
    <mergeCell ref="E425:F425"/>
    <mergeCell ref="G425:M425"/>
    <mergeCell ref="E426:F426"/>
    <mergeCell ref="G426:M426"/>
    <mergeCell ref="E427:F427"/>
    <mergeCell ref="G427:I427"/>
    <mergeCell ref="K427:M427"/>
    <mergeCell ref="B429:C429"/>
    <mergeCell ref="F429:M429"/>
    <mergeCell ref="B430:C430"/>
    <mergeCell ref="F430:M430"/>
    <mergeCell ref="B431:C431"/>
    <mergeCell ref="F431:M431"/>
    <mergeCell ref="B432:C432"/>
    <mergeCell ref="F432:M432"/>
    <mergeCell ref="J434:K434"/>
    <mergeCell ref="H444:I444"/>
    <mergeCell ref="I447:M447"/>
    <mergeCell ref="E452:F452"/>
    <mergeCell ref="G452:M452"/>
    <mergeCell ref="E453:F453"/>
    <mergeCell ref="G453:M453"/>
    <mergeCell ref="E454:F454"/>
    <mergeCell ref="G454:M454"/>
    <mergeCell ref="E455:F455"/>
    <mergeCell ref="G455:I455"/>
    <mergeCell ref="K455:M455"/>
    <mergeCell ref="B457:C457"/>
    <mergeCell ref="F457:M457"/>
    <mergeCell ref="B458:C458"/>
    <mergeCell ref="F458:M458"/>
    <mergeCell ref="B459:C459"/>
    <mergeCell ref="F459:M459"/>
    <mergeCell ref="B460:C460"/>
    <mergeCell ref="F460:M460"/>
    <mergeCell ref="J462:K462"/>
    <mergeCell ref="H472:I472"/>
    <mergeCell ref="I475:M475"/>
    <mergeCell ref="E478:F478"/>
    <mergeCell ref="G478:M478"/>
    <mergeCell ref="E479:F479"/>
    <mergeCell ref="G479:M479"/>
    <mergeCell ref="E480:F480"/>
    <mergeCell ref="G480:M480"/>
    <mergeCell ref="E481:F481"/>
    <mergeCell ref="G481:I481"/>
    <mergeCell ref="K481:M481"/>
    <mergeCell ref="B483:C483"/>
    <mergeCell ref="F483:M483"/>
    <mergeCell ref="B484:C484"/>
    <mergeCell ref="F484:M484"/>
    <mergeCell ref="B485:C485"/>
    <mergeCell ref="F485:M485"/>
    <mergeCell ref="B486:C486"/>
    <mergeCell ref="F486:M486"/>
    <mergeCell ref="J488:K488"/>
    <mergeCell ref="H498:I498"/>
    <mergeCell ref="I501:M501"/>
    <mergeCell ref="E504:F504"/>
    <mergeCell ref="G504:M504"/>
    <mergeCell ref="E505:F505"/>
    <mergeCell ref="G505:M505"/>
    <mergeCell ref="E506:F506"/>
    <mergeCell ref="G506:M506"/>
    <mergeCell ref="E507:F507"/>
    <mergeCell ref="G507:I507"/>
    <mergeCell ref="K507:M507"/>
    <mergeCell ref="B509:C509"/>
    <mergeCell ref="F509:M509"/>
    <mergeCell ref="B510:C510"/>
    <mergeCell ref="F510:M510"/>
    <mergeCell ref="B511:C511"/>
    <mergeCell ref="F511:M511"/>
    <mergeCell ref="B512:C512"/>
    <mergeCell ref="F512:M512"/>
    <mergeCell ref="J514:K514"/>
    <mergeCell ref="H524:I524"/>
    <mergeCell ref="I527:M527"/>
    <mergeCell ref="E531:F531"/>
    <mergeCell ref="G531:M531"/>
    <mergeCell ref="E532:F532"/>
    <mergeCell ref="G532:M532"/>
    <mergeCell ref="E533:F533"/>
    <mergeCell ref="G533:M533"/>
    <mergeCell ref="E534:F534"/>
    <mergeCell ref="G534:I534"/>
    <mergeCell ref="K534:M534"/>
    <mergeCell ref="B536:C536"/>
    <mergeCell ref="F536:M536"/>
    <mergeCell ref="B537:C537"/>
    <mergeCell ref="F537:M537"/>
    <mergeCell ref="B538:C538"/>
    <mergeCell ref="F538:M538"/>
    <mergeCell ref="B539:C539"/>
    <mergeCell ref="F539:M539"/>
    <mergeCell ref="J541:K541"/>
    <mergeCell ref="H551:I551"/>
    <mergeCell ref="I554:M554"/>
    <mergeCell ref="E557:F557"/>
    <mergeCell ref="G557:M557"/>
    <mergeCell ref="E558:F558"/>
    <mergeCell ref="G558:M558"/>
    <mergeCell ref="E559:F559"/>
    <mergeCell ref="G559:M559"/>
    <mergeCell ref="E560:F560"/>
    <mergeCell ref="G560:I560"/>
    <mergeCell ref="K560:M560"/>
    <mergeCell ref="B562:C562"/>
    <mergeCell ref="F562:M562"/>
    <mergeCell ref="B563:C563"/>
    <mergeCell ref="F563:M563"/>
    <mergeCell ref="B564:C564"/>
    <mergeCell ref="F564:M564"/>
    <mergeCell ref="B565:C565"/>
    <mergeCell ref="F565:M565"/>
    <mergeCell ref="J567:K567"/>
    <mergeCell ref="H577:I577"/>
    <mergeCell ref="I580:M580"/>
    <mergeCell ref="E583:F583"/>
    <mergeCell ref="G583:M583"/>
    <mergeCell ref="E584:F584"/>
    <mergeCell ref="G584:M584"/>
    <mergeCell ref="E585:F585"/>
    <mergeCell ref="G585:M585"/>
    <mergeCell ref="E586:F586"/>
    <mergeCell ref="G586:I586"/>
    <mergeCell ref="K586:M586"/>
    <mergeCell ref="B588:C588"/>
    <mergeCell ref="F588:M588"/>
    <mergeCell ref="B589:C589"/>
    <mergeCell ref="F589:M589"/>
    <mergeCell ref="B590:C590"/>
    <mergeCell ref="F590:M590"/>
    <mergeCell ref="B591:C591"/>
    <mergeCell ref="F591:M591"/>
    <mergeCell ref="J593:K593"/>
    <mergeCell ref="H603:I603"/>
    <mergeCell ref="I606:M60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zoomScale="95" zoomScaleNormal="95" workbookViewId="0" topLeftCell="A2">
      <selection activeCell="F14" sqref="F14"/>
    </sheetView>
  </sheetViews>
  <sheetFormatPr defaultColWidth="11.00390625" defaultRowHeight="14.25"/>
  <cols>
    <col min="1" max="16384" width="10.50390625" style="0" customWidth="1"/>
  </cols>
  <sheetData>
    <row r="2" spans="1:7" ht="12.75">
      <c r="A2" s="11"/>
      <c r="B2" s="12" t="s">
        <v>232</v>
      </c>
      <c r="C2" s="13"/>
      <c r="D2" s="13" t="s">
        <v>333</v>
      </c>
      <c r="E2" s="14"/>
      <c r="F2" s="15"/>
      <c r="G2" s="16"/>
    </row>
    <row r="3" spans="1:7" ht="12.75">
      <c r="A3" s="11"/>
      <c r="B3" s="18" t="s">
        <v>234</v>
      </c>
      <c r="C3" s="19"/>
      <c r="D3" s="19" t="s">
        <v>334</v>
      </c>
      <c r="E3" s="20"/>
      <c r="F3" s="15"/>
      <c r="G3" s="16"/>
    </row>
    <row r="4" spans="1:7" ht="12.75">
      <c r="A4" s="11"/>
      <c r="B4" s="21" t="s">
        <v>236</v>
      </c>
      <c r="C4" s="22"/>
      <c r="D4" s="22" t="s">
        <v>335</v>
      </c>
      <c r="E4" s="23"/>
      <c r="F4" s="15"/>
      <c r="G4" s="16"/>
    </row>
    <row r="5" spans="1:7" ht="12.75">
      <c r="A5" s="183"/>
      <c r="B5" s="184"/>
      <c r="C5" s="184"/>
      <c r="D5" s="184"/>
      <c r="E5" s="185"/>
      <c r="F5" s="16"/>
      <c r="G5" s="16"/>
    </row>
    <row r="6" spans="1:7" ht="12.75">
      <c r="A6" s="186"/>
      <c r="B6" s="186" t="s">
        <v>239</v>
      </c>
      <c r="C6" s="186" t="s">
        <v>53</v>
      </c>
      <c r="D6" s="186" t="s">
        <v>54</v>
      </c>
      <c r="E6" s="15"/>
      <c r="F6" s="16"/>
      <c r="G6" s="16"/>
    </row>
    <row r="7" spans="1:7" ht="12.75">
      <c r="A7" s="187">
        <v>1</v>
      </c>
      <c r="B7" s="188" t="s">
        <v>91</v>
      </c>
      <c r="C7" s="188" t="s">
        <v>336</v>
      </c>
      <c r="D7" s="188"/>
      <c r="E7" s="189" t="s">
        <v>32</v>
      </c>
      <c r="F7" s="190"/>
      <c r="G7" s="190"/>
    </row>
    <row r="8" spans="1:7" ht="12.75">
      <c r="A8" s="187">
        <v>2</v>
      </c>
      <c r="B8" s="188" t="s">
        <v>337</v>
      </c>
      <c r="C8" s="188" t="s">
        <v>38</v>
      </c>
      <c r="D8" s="188"/>
      <c r="E8" s="191" t="s">
        <v>338</v>
      </c>
      <c r="F8" s="192" t="s">
        <v>32</v>
      </c>
      <c r="G8" s="190"/>
    </row>
    <row r="9" spans="1:7" ht="12.75">
      <c r="A9" s="193">
        <v>3</v>
      </c>
      <c r="B9" s="186" t="s">
        <v>339</v>
      </c>
      <c r="C9" s="186" t="s">
        <v>3</v>
      </c>
      <c r="D9" s="186"/>
      <c r="E9" s="189" t="s">
        <v>9</v>
      </c>
      <c r="F9" s="194" t="s">
        <v>340</v>
      </c>
      <c r="G9" s="195"/>
    </row>
    <row r="10" spans="1:7" ht="12.75">
      <c r="A10" s="193">
        <v>4</v>
      </c>
      <c r="B10" s="186" t="s">
        <v>341</v>
      </c>
      <c r="C10" s="186" t="s">
        <v>9</v>
      </c>
      <c r="D10" s="186"/>
      <c r="E10" s="196" t="s">
        <v>342</v>
      </c>
      <c r="F10" s="197"/>
      <c r="G10" s="192" t="s">
        <v>91</v>
      </c>
    </row>
    <row r="11" spans="1:7" ht="12.75">
      <c r="A11" s="187">
        <v>5</v>
      </c>
      <c r="B11" s="188" t="s">
        <v>343</v>
      </c>
      <c r="C11" s="188" t="s">
        <v>22</v>
      </c>
      <c r="D11" s="188"/>
      <c r="E11" s="189" t="s">
        <v>46</v>
      </c>
      <c r="F11" s="197"/>
      <c r="G11" s="198" t="s">
        <v>344</v>
      </c>
    </row>
    <row r="12" spans="1:6" ht="12.75">
      <c r="A12" s="187">
        <v>6</v>
      </c>
      <c r="B12" s="188" t="s">
        <v>345</v>
      </c>
      <c r="C12" s="188" t="s">
        <v>46</v>
      </c>
      <c r="D12" s="188"/>
      <c r="E12" s="194" t="s">
        <v>342</v>
      </c>
      <c r="F12" s="199" t="s">
        <v>5</v>
      </c>
    </row>
    <row r="13" spans="1:6" ht="12.75">
      <c r="A13" s="193">
        <v>7</v>
      </c>
      <c r="B13" s="186" t="s">
        <v>346</v>
      </c>
      <c r="C13" s="186" t="s">
        <v>51</v>
      </c>
      <c r="D13" s="186"/>
      <c r="E13" s="189" t="s">
        <v>347</v>
      </c>
      <c r="F13" s="196" t="s">
        <v>342</v>
      </c>
    </row>
    <row r="14" spans="1:6" ht="12.75">
      <c r="A14" s="193">
        <v>8</v>
      </c>
      <c r="B14" s="186" t="s">
        <v>5</v>
      </c>
      <c r="C14" s="186" t="s">
        <v>347</v>
      </c>
      <c r="D14" s="186"/>
      <c r="E14" s="200" t="s">
        <v>348</v>
      </c>
      <c r="F14" s="190"/>
    </row>
    <row r="15" ht="12.75">
      <c r="F15" s="190"/>
    </row>
    <row r="21" spans="1:2" ht="12.75">
      <c r="A21" s="201"/>
      <c r="B21" s="202"/>
    </row>
    <row r="22" ht="12.75">
      <c r="A22" s="201"/>
    </row>
    <row r="24" ht="12.75">
      <c r="A24" t="s">
        <v>349</v>
      </c>
    </row>
    <row r="26" spans="1:2" ht="12.75">
      <c r="A26" s="188" t="s">
        <v>350</v>
      </c>
      <c r="B26" s="3" t="s">
        <v>38</v>
      </c>
    </row>
    <row r="27" spans="1:3" ht="12.75">
      <c r="A27" s="188" t="s">
        <v>351</v>
      </c>
      <c r="B27" s="203" t="s">
        <v>352</v>
      </c>
      <c r="C27" t="s">
        <v>3</v>
      </c>
    </row>
    <row r="28" spans="1:3" ht="12.75">
      <c r="A28" s="186" t="s">
        <v>353</v>
      </c>
      <c r="B28" s="204" t="s">
        <v>22</v>
      </c>
      <c r="C28" s="205" t="s">
        <v>22</v>
      </c>
    </row>
    <row r="29" spans="1:3" ht="12.75">
      <c r="A29" s="186" t="s">
        <v>354</v>
      </c>
      <c r="B29" s="205"/>
      <c r="C29" s="16"/>
    </row>
    <row r="31" ht="12.75">
      <c r="A31" t="s">
        <v>355</v>
      </c>
    </row>
    <row r="33" spans="1:2" ht="12.75">
      <c r="A33" s="188" t="s">
        <v>356</v>
      </c>
      <c r="B33" s="3" t="s">
        <v>38</v>
      </c>
    </row>
    <row r="34" ht="12.75">
      <c r="A34" s="188" t="s">
        <v>357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0.625" style="5" customWidth="1"/>
    <col min="2" max="3" width="8.875" style="5" customWidth="1"/>
    <col min="4" max="4" width="11.50390625" style="5" customWidth="1"/>
    <col min="5" max="5" width="17.50390625" style="5" customWidth="1"/>
    <col min="6" max="16384" width="8.875" style="5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2.75">
      <c r="A2" s="207"/>
      <c r="B2" s="12" t="s">
        <v>232</v>
      </c>
      <c r="C2" s="208"/>
      <c r="D2" s="208" t="s">
        <v>358</v>
      </c>
      <c r="E2" s="209"/>
      <c r="F2" s="210"/>
      <c r="G2" s="211"/>
      <c r="H2" s="211"/>
      <c r="I2" s="26"/>
      <c r="J2" s="26"/>
    </row>
    <row r="3" spans="1:10" ht="12.75">
      <c r="A3" s="207"/>
      <c r="B3" s="18" t="s">
        <v>234</v>
      </c>
      <c r="C3" s="26"/>
      <c r="D3" s="26" t="s">
        <v>359</v>
      </c>
      <c r="E3" s="212"/>
      <c r="F3" s="210"/>
      <c r="G3" s="211"/>
      <c r="H3" s="211"/>
      <c r="I3" s="26"/>
      <c r="J3" s="26"/>
    </row>
    <row r="4" spans="1:10" ht="12.75">
      <c r="A4" s="207"/>
      <c r="B4" s="21" t="s">
        <v>236</v>
      </c>
      <c r="C4" s="213"/>
      <c r="D4" s="213" t="s">
        <v>335</v>
      </c>
      <c r="E4" s="214" t="s">
        <v>360</v>
      </c>
      <c r="F4" s="210"/>
      <c r="G4" s="211"/>
      <c r="H4" s="211"/>
      <c r="I4" s="26"/>
      <c r="J4" s="26"/>
    </row>
    <row r="5" spans="1:10" ht="12.75">
      <c r="A5" s="24"/>
      <c r="B5" s="25"/>
      <c r="C5" s="25"/>
      <c r="D5" s="25"/>
      <c r="E5" s="25"/>
      <c r="F5" s="24"/>
      <c r="G5" s="24"/>
      <c r="H5" s="24"/>
      <c r="I5" s="26"/>
      <c r="J5" s="26"/>
    </row>
    <row r="6" spans="1:10" ht="12.75">
      <c r="A6" s="27"/>
      <c r="B6" s="27" t="s">
        <v>239</v>
      </c>
      <c r="C6" s="27" t="s">
        <v>240</v>
      </c>
      <c r="D6" s="27" t="s">
        <v>54</v>
      </c>
      <c r="E6" s="27" t="s">
        <v>241</v>
      </c>
      <c r="F6" s="27" t="s">
        <v>242</v>
      </c>
      <c r="G6" s="27" t="s">
        <v>243</v>
      </c>
      <c r="H6" s="27" t="s">
        <v>244</v>
      </c>
      <c r="I6" s="28"/>
      <c r="J6" s="29"/>
    </row>
    <row r="7" spans="1:10" ht="12.75">
      <c r="A7" s="30">
        <v>1</v>
      </c>
      <c r="B7" s="30">
        <v>3533</v>
      </c>
      <c r="C7" s="27" t="s">
        <v>32</v>
      </c>
      <c r="D7" s="27"/>
      <c r="E7" s="30">
        <v>4</v>
      </c>
      <c r="F7" s="27"/>
      <c r="G7" s="27"/>
      <c r="H7" s="30">
        <v>1</v>
      </c>
      <c r="I7" s="28"/>
      <c r="J7" s="29"/>
    </row>
    <row r="8" spans="1:10" ht="12.75">
      <c r="A8" s="30">
        <v>2</v>
      </c>
      <c r="B8" s="30">
        <v>2786</v>
      </c>
      <c r="C8" s="27" t="s">
        <v>34</v>
      </c>
      <c r="D8" s="27"/>
      <c r="E8" s="30">
        <v>3</v>
      </c>
      <c r="F8" s="27"/>
      <c r="G8" s="27"/>
      <c r="H8" s="30">
        <v>2</v>
      </c>
      <c r="I8" s="28"/>
      <c r="J8" s="29"/>
    </row>
    <row r="9" spans="1:10" ht="12.75">
      <c r="A9" s="30">
        <v>3</v>
      </c>
      <c r="B9" s="27" t="s">
        <v>361</v>
      </c>
      <c r="C9" s="27" t="s">
        <v>20</v>
      </c>
      <c r="D9" s="27"/>
      <c r="E9" s="30">
        <v>2</v>
      </c>
      <c r="F9" s="27"/>
      <c r="G9" s="27"/>
      <c r="H9" s="30">
        <v>3</v>
      </c>
      <c r="I9" s="28"/>
      <c r="J9" s="29"/>
    </row>
    <row r="10" spans="1:10" ht="12.75">
      <c r="A10" s="30">
        <v>4</v>
      </c>
      <c r="B10" s="27" t="s">
        <v>362</v>
      </c>
      <c r="C10" s="27" t="s">
        <v>38</v>
      </c>
      <c r="D10" s="27"/>
      <c r="E10" s="30">
        <v>1</v>
      </c>
      <c r="F10" s="27"/>
      <c r="G10" s="27"/>
      <c r="H10" s="30">
        <v>4</v>
      </c>
      <c r="I10" s="28"/>
      <c r="J10" s="29"/>
    </row>
    <row r="11" spans="1:10" ht="12.75">
      <c r="A11" s="30">
        <v>5</v>
      </c>
      <c r="B11" s="27" t="s">
        <v>363</v>
      </c>
      <c r="C11" s="27" t="s">
        <v>40</v>
      </c>
      <c r="D11" s="27"/>
      <c r="E11" s="27" t="s">
        <v>364</v>
      </c>
      <c r="F11" s="27"/>
      <c r="G11" s="27"/>
      <c r="H11" s="27" t="s">
        <v>365</v>
      </c>
      <c r="I11" s="28"/>
      <c r="J11" s="29"/>
    </row>
    <row r="12" spans="1:10" ht="12.75">
      <c r="A12" s="31"/>
      <c r="B12" s="31"/>
      <c r="C12" s="32"/>
      <c r="D12" s="32"/>
      <c r="E12" s="32"/>
      <c r="F12" s="32"/>
      <c r="G12" s="32"/>
      <c r="H12" s="32"/>
      <c r="I12" s="33"/>
      <c r="J12" s="33"/>
    </row>
    <row r="13" spans="1:10" ht="12.75">
      <c r="A13" s="29"/>
      <c r="B13" s="34"/>
      <c r="C13" s="27"/>
      <c r="D13" s="27" t="s">
        <v>245</v>
      </c>
      <c r="E13" s="27" t="s">
        <v>246</v>
      </c>
      <c r="F13" s="27" t="s">
        <v>247</v>
      </c>
      <c r="G13" s="27" t="s">
        <v>248</v>
      </c>
      <c r="H13" s="27" t="s">
        <v>249</v>
      </c>
      <c r="I13" s="27" t="s">
        <v>250</v>
      </c>
      <c r="J13" s="27" t="s">
        <v>251</v>
      </c>
    </row>
    <row r="14" spans="1:10" ht="12.75">
      <c r="A14" s="29" t="s">
        <v>366</v>
      </c>
      <c r="B14" s="34" t="s">
        <v>367</v>
      </c>
      <c r="C14" s="27" t="s">
        <v>256</v>
      </c>
      <c r="D14" s="27" t="s">
        <v>368</v>
      </c>
      <c r="E14" s="27"/>
      <c r="F14" s="27"/>
      <c r="G14" s="27"/>
      <c r="H14" s="27"/>
      <c r="I14" s="27"/>
      <c r="J14" s="30">
        <v>4</v>
      </c>
    </row>
    <row r="15" spans="1:10" ht="12.75">
      <c r="A15" s="29"/>
      <c r="B15" s="34"/>
      <c r="C15" s="27" t="s">
        <v>265</v>
      </c>
      <c r="D15" s="27" t="s">
        <v>368</v>
      </c>
      <c r="E15" s="27"/>
      <c r="F15" s="27"/>
      <c r="G15" s="27"/>
      <c r="H15" s="27"/>
      <c r="I15" s="27"/>
      <c r="J15" s="30">
        <v>3</v>
      </c>
    </row>
    <row r="16" spans="1:10" ht="12.75">
      <c r="A16" s="29" t="s">
        <v>369</v>
      </c>
      <c r="B16" s="34" t="s">
        <v>370</v>
      </c>
      <c r="C16" s="27" t="s">
        <v>252</v>
      </c>
      <c r="D16" s="27" t="s">
        <v>368</v>
      </c>
      <c r="E16" s="27"/>
      <c r="F16" s="27"/>
      <c r="G16" s="27"/>
      <c r="H16" s="27"/>
      <c r="I16" s="27"/>
      <c r="J16" s="30">
        <v>2</v>
      </c>
    </row>
    <row r="17" spans="1:10" ht="12.75">
      <c r="A17" s="29"/>
      <c r="B17" s="34"/>
      <c r="C17" s="27" t="s">
        <v>371</v>
      </c>
      <c r="D17" s="27" t="s">
        <v>368</v>
      </c>
      <c r="E17" s="27"/>
      <c r="F17" s="27"/>
      <c r="G17" s="27"/>
      <c r="H17" s="27"/>
      <c r="I17" s="27"/>
      <c r="J17" s="30">
        <v>1</v>
      </c>
    </row>
    <row r="18" spans="1:10" ht="12.75">
      <c r="A18" s="29" t="s">
        <v>372</v>
      </c>
      <c r="B18" s="34" t="s">
        <v>373</v>
      </c>
      <c r="C18" s="27" t="s">
        <v>254</v>
      </c>
      <c r="D18" s="27" t="s">
        <v>368</v>
      </c>
      <c r="E18" s="27"/>
      <c r="F18" s="27"/>
      <c r="G18" s="27"/>
      <c r="H18" s="27"/>
      <c r="I18" s="27"/>
      <c r="J18" s="30">
        <v>5</v>
      </c>
    </row>
    <row r="19" spans="1:10" ht="12.75">
      <c r="A19" s="29"/>
      <c r="B19" s="34"/>
      <c r="C19" s="27" t="s">
        <v>374</v>
      </c>
      <c r="D19" s="27" t="s">
        <v>368</v>
      </c>
      <c r="E19" s="27"/>
      <c r="F19" s="27"/>
      <c r="G19" s="27"/>
      <c r="H19" s="27"/>
      <c r="I19" s="27"/>
      <c r="J19" s="30">
        <v>3</v>
      </c>
    </row>
    <row r="20" spans="1:10" ht="12.75">
      <c r="A20" s="29" t="s">
        <v>375</v>
      </c>
      <c r="B20" s="34" t="s">
        <v>376</v>
      </c>
      <c r="C20" s="27" t="s">
        <v>257</v>
      </c>
      <c r="D20" s="27" t="s">
        <v>368</v>
      </c>
      <c r="E20" s="27"/>
      <c r="F20" s="27"/>
      <c r="G20" s="27"/>
      <c r="H20" s="27"/>
      <c r="I20" s="27"/>
      <c r="J20" s="30">
        <v>5</v>
      </c>
    </row>
    <row r="21" spans="1:10" ht="12.75">
      <c r="A21" s="29"/>
      <c r="B21" s="34"/>
      <c r="C21" s="27" t="s">
        <v>377</v>
      </c>
      <c r="D21" s="27" t="s">
        <v>368</v>
      </c>
      <c r="E21" s="27"/>
      <c r="F21" s="27"/>
      <c r="G21" s="27"/>
      <c r="H21" s="27"/>
      <c r="I21" s="27"/>
      <c r="J21" s="30">
        <v>1</v>
      </c>
    </row>
    <row r="22" spans="1:10" ht="12.75">
      <c r="A22" s="29" t="s">
        <v>378</v>
      </c>
      <c r="B22" s="34" t="s">
        <v>379</v>
      </c>
      <c r="C22" s="27" t="s">
        <v>260</v>
      </c>
      <c r="D22" s="27" t="s">
        <v>368</v>
      </c>
      <c r="E22" s="27"/>
      <c r="F22" s="27"/>
      <c r="G22" s="27"/>
      <c r="H22" s="27"/>
      <c r="I22" s="27"/>
      <c r="J22" s="30">
        <v>4</v>
      </c>
    </row>
    <row r="23" spans="1:10" ht="12.75">
      <c r="A23" s="29"/>
      <c r="B23" s="34"/>
      <c r="C23" s="27" t="s">
        <v>261</v>
      </c>
      <c r="D23" s="27" t="s">
        <v>368</v>
      </c>
      <c r="E23" s="27"/>
      <c r="F23" s="27"/>
      <c r="G23" s="27"/>
      <c r="H23" s="27"/>
      <c r="I23" s="27"/>
      <c r="J23" s="30">
        <v>2</v>
      </c>
    </row>
    <row r="26" ht="12.75">
      <c r="B26" s="215"/>
    </row>
    <row r="27" ht="12.75">
      <c r="B27" s="215"/>
    </row>
    <row r="28" ht="12.75">
      <c r="B28" s="215"/>
    </row>
    <row r="29" ht="12.75">
      <c r="B29" s="216"/>
    </row>
    <row r="30" ht="12.75">
      <c r="B30" s="216"/>
    </row>
    <row r="31" ht="12.75">
      <c r="B31" s="215"/>
    </row>
    <row r="32" ht="12.75">
      <c r="B32" s="215"/>
    </row>
    <row r="33" ht="12.75">
      <c r="B33" s="216"/>
    </row>
    <row r="34" ht="12.75">
      <c r="B34" s="216"/>
    </row>
    <row r="35" ht="12.75">
      <c r="B35" s="216"/>
    </row>
    <row r="36" ht="12.75">
      <c r="B36" s="215"/>
    </row>
    <row r="37" ht="12.75">
      <c r="B37" s="215"/>
    </row>
    <row r="49" ht="12.75">
      <c r="B49" s="217"/>
    </row>
    <row r="50" ht="12.75">
      <c r="B50" s="217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20"/>
  <sheetViews>
    <sheetView zoomScale="95" zoomScaleNormal="95" workbookViewId="0" topLeftCell="A295">
      <selection activeCell="O310" sqref="O310"/>
    </sheetView>
  </sheetViews>
  <sheetFormatPr defaultColWidth="11.00390625" defaultRowHeight="14.25"/>
  <cols>
    <col min="1" max="5" width="10.50390625" style="0" customWidth="1"/>
    <col min="6" max="6" width="8.375" style="0" customWidth="1"/>
    <col min="7" max="7" width="9.00390625" style="0" customWidth="1"/>
    <col min="8" max="8" width="8.50390625" style="0" customWidth="1"/>
    <col min="9" max="9" width="8.375" style="0" customWidth="1"/>
    <col min="10" max="10" width="7.75390625" style="0" customWidth="1"/>
    <col min="11" max="11" width="8.50390625" style="0" customWidth="1"/>
    <col min="12" max="13" width="7.375" style="0" customWidth="1"/>
    <col min="14" max="16384" width="10.50390625" style="0" customWidth="1"/>
  </cols>
  <sheetData>
    <row r="1" spans="1:14" ht="12.75">
      <c r="A1" s="218"/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4" ht="12.75">
      <c r="A2" s="48"/>
      <c r="B2" s="79" t="s">
        <v>380</v>
      </c>
      <c r="C2" s="45"/>
      <c r="D2" s="45"/>
      <c r="E2" s="48"/>
      <c r="F2" s="222" t="s">
        <v>279</v>
      </c>
      <c r="G2" s="223"/>
      <c r="H2" s="224" t="s">
        <v>381</v>
      </c>
      <c r="I2" s="224"/>
      <c r="J2" s="224"/>
      <c r="K2" s="224"/>
      <c r="L2" s="224"/>
      <c r="M2" s="224"/>
      <c r="N2" s="225"/>
    </row>
    <row r="3" spans="1:14" ht="12.75">
      <c r="A3" s="51"/>
      <c r="B3" s="226" t="s">
        <v>382</v>
      </c>
      <c r="C3" s="45"/>
      <c r="D3" s="45"/>
      <c r="E3" s="48"/>
      <c r="F3" s="222" t="s">
        <v>282</v>
      </c>
      <c r="G3" s="223"/>
      <c r="H3" s="224"/>
      <c r="I3" s="224"/>
      <c r="J3" s="224"/>
      <c r="K3" s="224"/>
      <c r="L3" s="224"/>
      <c r="M3" s="224"/>
      <c r="N3" s="225"/>
    </row>
    <row r="4" spans="1:14" ht="12.75">
      <c r="A4" s="45"/>
      <c r="B4" s="227" t="s">
        <v>383</v>
      </c>
      <c r="C4" s="45"/>
      <c r="D4" s="45"/>
      <c r="E4" s="45"/>
      <c r="F4" s="222" t="s">
        <v>285</v>
      </c>
      <c r="G4" s="228"/>
      <c r="H4" s="224" t="s">
        <v>384</v>
      </c>
      <c r="I4" s="224"/>
      <c r="J4" s="224"/>
      <c r="K4" s="224"/>
      <c r="L4" s="224"/>
      <c r="M4" s="224"/>
      <c r="N4" s="225"/>
    </row>
    <row r="5" spans="1:14" ht="12.75">
      <c r="A5" s="45"/>
      <c r="B5" s="45"/>
      <c r="C5" s="45"/>
      <c r="D5" s="45"/>
      <c r="E5" s="45"/>
      <c r="F5" s="222" t="s">
        <v>385</v>
      </c>
      <c r="G5" s="223"/>
      <c r="H5" s="229"/>
      <c r="I5" s="229"/>
      <c r="J5" s="229"/>
      <c r="K5" s="230" t="s">
        <v>386</v>
      </c>
      <c r="L5" s="231">
        <v>0.5</v>
      </c>
      <c r="M5" s="231"/>
      <c r="N5" s="225"/>
    </row>
    <row r="6" spans="1:14" ht="12.75">
      <c r="A6" s="48"/>
      <c r="B6" s="76" t="s">
        <v>387</v>
      </c>
      <c r="C6" s="45"/>
      <c r="D6" s="45"/>
      <c r="E6" s="45"/>
      <c r="F6" s="76" t="s">
        <v>387</v>
      </c>
      <c r="G6" s="45"/>
      <c r="H6" s="45"/>
      <c r="I6" s="45"/>
      <c r="J6" s="45"/>
      <c r="K6" s="45"/>
      <c r="L6" s="45"/>
      <c r="M6" s="45"/>
      <c r="N6" s="232"/>
    </row>
    <row r="7" spans="1:14" ht="12.75">
      <c r="A7" s="233" t="s">
        <v>291</v>
      </c>
      <c r="B7" s="234" t="s">
        <v>32</v>
      </c>
      <c r="C7" s="234"/>
      <c r="D7" s="235"/>
      <c r="E7" s="236" t="s">
        <v>292</v>
      </c>
      <c r="F7" s="234" t="s">
        <v>38</v>
      </c>
      <c r="G7" s="234"/>
      <c r="H7" s="234"/>
      <c r="I7" s="234"/>
      <c r="J7" s="234"/>
      <c r="K7" s="234"/>
      <c r="L7" s="234"/>
      <c r="M7" s="234"/>
      <c r="N7" s="225"/>
    </row>
    <row r="8" spans="1:14" ht="12.75">
      <c r="A8" s="237" t="s">
        <v>293</v>
      </c>
      <c r="B8" s="238" t="s">
        <v>388</v>
      </c>
      <c r="C8" s="238"/>
      <c r="D8" s="239"/>
      <c r="E8" s="240" t="s">
        <v>294</v>
      </c>
      <c r="F8" s="238" t="s">
        <v>162</v>
      </c>
      <c r="G8" s="238"/>
      <c r="H8" s="238"/>
      <c r="I8" s="238"/>
      <c r="J8" s="238"/>
      <c r="K8" s="238"/>
      <c r="L8" s="238"/>
      <c r="M8" s="238"/>
      <c r="N8" s="225"/>
    </row>
    <row r="9" spans="1:14" ht="12.75">
      <c r="A9" s="241" t="s">
        <v>55</v>
      </c>
      <c r="B9" s="238" t="s">
        <v>201</v>
      </c>
      <c r="C9" s="238"/>
      <c r="D9" s="239"/>
      <c r="E9" s="242" t="s">
        <v>296</v>
      </c>
      <c r="F9" s="238" t="s">
        <v>164</v>
      </c>
      <c r="G9" s="238"/>
      <c r="H9" s="238"/>
      <c r="I9" s="238"/>
      <c r="J9" s="238"/>
      <c r="K9" s="238"/>
      <c r="L9" s="238"/>
      <c r="M9" s="238"/>
      <c r="N9" s="225"/>
    </row>
    <row r="10" spans="1:14" ht="12.75">
      <c r="A10" s="243" t="s">
        <v>389</v>
      </c>
      <c r="B10" s="244"/>
      <c r="C10" s="245"/>
      <c r="D10" s="246"/>
      <c r="E10" s="243" t="s">
        <v>389</v>
      </c>
      <c r="F10" s="247"/>
      <c r="G10" s="247"/>
      <c r="H10" s="247"/>
      <c r="I10" s="247"/>
      <c r="J10" s="247"/>
      <c r="K10" s="247"/>
      <c r="L10" s="247"/>
      <c r="M10" s="247"/>
      <c r="N10" s="232"/>
    </row>
    <row r="11" spans="1:14" ht="12.75">
      <c r="A11" s="237"/>
      <c r="B11" s="238" t="s">
        <v>388</v>
      </c>
      <c r="C11" s="238"/>
      <c r="D11" s="239"/>
      <c r="E11" s="240"/>
      <c r="F11" s="238" t="s">
        <v>162</v>
      </c>
      <c r="G11" s="238"/>
      <c r="H11" s="238"/>
      <c r="I11" s="238"/>
      <c r="J11" s="238"/>
      <c r="K11" s="238"/>
      <c r="L11" s="238"/>
      <c r="M11" s="238"/>
      <c r="N11" s="225"/>
    </row>
    <row r="12" spans="1:14" ht="12.75">
      <c r="A12" s="248"/>
      <c r="B12" s="238" t="s">
        <v>201</v>
      </c>
      <c r="C12" s="238"/>
      <c r="D12" s="239"/>
      <c r="E12" s="249"/>
      <c r="F12" s="238" t="s">
        <v>164</v>
      </c>
      <c r="G12" s="238"/>
      <c r="H12" s="238"/>
      <c r="I12" s="238"/>
      <c r="J12" s="238"/>
      <c r="K12" s="238"/>
      <c r="L12" s="238"/>
      <c r="M12" s="238"/>
      <c r="N12" s="225"/>
    </row>
    <row r="13" spans="1:14" ht="12.75">
      <c r="A13" s="45"/>
      <c r="B13" s="45"/>
      <c r="C13" s="45"/>
      <c r="D13" s="45"/>
      <c r="E13" s="57" t="s">
        <v>390</v>
      </c>
      <c r="F13" s="76"/>
      <c r="G13" s="76"/>
      <c r="H13" s="76"/>
      <c r="I13" s="45"/>
      <c r="J13" s="45"/>
      <c r="K13" s="45"/>
      <c r="L13" s="77"/>
      <c r="M13" s="48"/>
      <c r="N13" s="232"/>
    </row>
    <row r="14" spans="1:14" ht="12.75">
      <c r="A14" s="130" t="s">
        <v>391</v>
      </c>
      <c r="B14" s="45"/>
      <c r="C14" s="45"/>
      <c r="D14" s="45"/>
      <c r="E14" s="250" t="s">
        <v>302</v>
      </c>
      <c r="F14" s="250" t="s">
        <v>303</v>
      </c>
      <c r="G14" s="250" t="s">
        <v>304</v>
      </c>
      <c r="H14" s="250" t="s">
        <v>305</v>
      </c>
      <c r="I14" s="250" t="s">
        <v>306</v>
      </c>
      <c r="J14" s="251" t="s">
        <v>242</v>
      </c>
      <c r="K14" s="251"/>
      <c r="L14" s="252" t="s">
        <v>307</v>
      </c>
      <c r="M14" s="252" t="s">
        <v>308</v>
      </c>
      <c r="N14" s="225"/>
    </row>
    <row r="15" spans="1:14" ht="12.75">
      <c r="A15" s="253" t="s">
        <v>309</v>
      </c>
      <c r="B15" s="254" t="str">
        <f>IF(B8&gt;"",B8&amp;" - "&amp;F8,"")</f>
        <v>Annika Lundström - Eerika Käppi</v>
      </c>
      <c r="C15" s="255"/>
      <c r="D15" s="256"/>
      <c r="E15" s="93">
        <v>1</v>
      </c>
      <c r="F15" s="93">
        <v>3</v>
      </c>
      <c r="G15" s="93">
        <v>2</v>
      </c>
      <c r="H15" s="93"/>
      <c r="I15" s="93"/>
      <c r="J15" s="257">
        <f>IF(ISBLANK(E15),"",COUNTIF(E15:I15,"&gt;=0"))</f>
        <v>3</v>
      </c>
      <c r="K15" s="258">
        <f>IF(ISBLANK(E15),"",(IF(LEFT(E15,1)="-",1,0)+IF(LEFT(F15,1)="-",1,0)+IF(LEFT(G15,1)="-",1,0)+IF(LEFT(H15,1)="-",1,0)+IF(LEFT(I15,1)="-",1,0)))</f>
        <v>0</v>
      </c>
      <c r="L15" s="259">
        <f>IF(J15=3,1,"")</f>
        <v>1</v>
      </c>
      <c r="M15" s="260">
        <f>IF(K15=3,1,"")</f>
      </c>
      <c r="N15" s="225"/>
    </row>
    <row r="16" spans="1:14" ht="12.75">
      <c r="A16" s="253" t="s">
        <v>310</v>
      </c>
      <c r="B16" s="255" t="str">
        <f>IF(B9&gt;"",B9&amp;" - "&amp;F9,"")</f>
        <v>Pihla Eriksson - Marianna Saarialho</v>
      </c>
      <c r="C16" s="254"/>
      <c r="D16" s="256"/>
      <c r="E16" s="92">
        <v>2</v>
      </c>
      <c r="F16" s="93">
        <v>7</v>
      </c>
      <c r="G16" s="93">
        <v>9</v>
      </c>
      <c r="H16" s="93"/>
      <c r="I16" s="93"/>
      <c r="J16" s="257">
        <f>IF(ISBLANK(E16),"",COUNTIF(E16:I16,"&gt;=0"))</f>
        <v>3</v>
      </c>
      <c r="K16" s="258">
        <f>IF(ISBLANK(E16),"",(IF(LEFT(E16,1)="-",1,0)+IF(LEFT(F16,1)="-",1,0)+IF(LEFT(G16,1)="-",1,0)+IF(LEFT(H16,1)="-",1,0)+IF(LEFT(I16,1)="-",1,0)))</f>
        <v>0</v>
      </c>
      <c r="L16" s="259">
        <f>IF(J16=3,1,"")</f>
        <v>1</v>
      </c>
      <c r="M16" s="260">
        <f>IF(K16=3,1,"")</f>
      </c>
      <c r="N16" s="225"/>
    </row>
    <row r="17" spans="1:14" ht="12.75">
      <c r="A17" s="261" t="s">
        <v>392</v>
      </c>
      <c r="B17" s="262" t="str">
        <f>IF(B11&gt;"",B11&amp;" / "&amp;B12,"")</f>
        <v>Annika Lundström / Pihla Eriksson</v>
      </c>
      <c r="C17" s="263" t="str">
        <f>IF(F11&gt;"",F11&amp;" / "&amp;F12,"")</f>
        <v>Eerika Käppi / Marianna Saarialho</v>
      </c>
      <c r="D17" s="264"/>
      <c r="E17" s="265">
        <v>5</v>
      </c>
      <c r="F17" s="266">
        <v>4</v>
      </c>
      <c r="G17" s="267">
        <v>6</v>
      </c>
      <c r="H17" s="267"/>
      <c r="I17" s="267"/>
      <c r="J17" s="257">
        <f>IF(ISBLANK(E17),"",COUNTIF(E17:I17,"&gt;=0"))</f>
        <v>3</v>
      </c>
      <c r="K17" s="258">
        <f>IF(ISBLANK(E17),"",(IF(LEFT(E17,1)="-",1,0)+IF(LEFT(F17,1)="-",1,0)+IF(LEFT(G17,1)="-",1,0)+IF(LEFT(H17,1)="-",1,0)+IF(LEFT(I17,1)="-",1,0)))</f>
        <v>0</v>
      </c>
      <c r="L17" s="259">
        <f>IF(J17=3,1,"")</f>
        <v>1</v>
      </c>
      <c r="M17" s="260">
        <f>IF(K17=3,1,"")</f>
      </c>
      <c r="N17" s="225"/>
    </row>
    <row r="18" spans="1:14" ht="12.75">
      <c r="A18" s="253" t="s">
        <v>317</v>
      </c>
      <c r="B18" s="255" t="str">
        <f>IF(B8&gt;"",B8&amp;" - "&amp;F9,"")</f>
        <v>Annika Lundström - Marianna Saarialho</v>
      </c>
      <c r="C18" s="254"/>
      <c r="D18" s="256"/>
      <c r="E18" s="119"/>
      <c r="F18" s="93"/>
      <c r="G18" s="93"/>
      <c r="H18" s="93"/>
      <c r="I18" s="93"/>
      <c r="J18" s="257">
        <f>IF(ISBLANK(E18),"",COUNTIF(E18:I18,"&gt;=0"))</f>
      </c>
      <c r="K18" s="258">
        <f>IF(ISBLANK(E18),"",(IF(LEFT(E18,1)="-",1,0)+IF(LEFT(F18,1)="-",1,0)+IF(LEFT(G18,1)="-",1,0)+IF(LEFT(H18,1)="-",1,0)+IF(LEFT(I18,1)="-",1,0)))</f>
      </c>
      <c r="L18" s="259">
        <f>IF(J18=3,1,"")</f>
      </c>
      <c r="M18" s="260">
        <f>IF(K18=3,1,"")</f>
      </c>
      <c r="N18" s="225"/>
    </row>
    <row r="19" spans="1:14" ht="12.75">
      <c r="A19" s="253" t="s">
        <v>312</v>
      </c>
      <c r="B19" s="255" t="str">
        <f>IF(B9&gt;"",B9&amp;" - "&amp;F8,"")</f>
        <v>Pihla Eriksson - Eerika Käppi</v>
      </c>
      <c r="C19" s="254"/>
      <c r="D19" s="256"/>
      <c r="E19" s="93"/>
      <c r="F19" s="93"/>
      <c r="G19" s="93"/>
      <c r="H19" s="93"/>
      <c r="I19" s="93"/>
      <c r="J19" s="257">
        <f>IF(ISBLANK(E19),"",COUNTIF(E19:I19,"&gt;=0"))</f>
      </c>
      <c r="K19" s="268">
        <f>IF(ISBLANK(E19),"",(IF(LEFT(E19,1)="-",1,0)+IF(LEFT(F19,1)="-",1,0)+IF(LEFT(G19,1)="-",1,0)+IF(LEFT(H19,1)="-",1,0)+IF(LEFT(I19,1)="-",1,0)))</f>
      </c>
      <c r="L19" s="259">
        <f>IF(J19=3,1,"")</f>
      </c>
      <c r="M19" s="260">
        <f>IF(K19=3,1,"")</f>
      </c>
      <c r="N19" s="225"/>
    </row>
    <row r="20" spans="1:14" ht="12.75">
      <c r="A20" s="45"/>
      <c r="B20" s="45"/>
      <c r="C20" s="45"/>
      <c r="D20" s="45"/>
      <c r="E20" s="45"/>
      <c r="F20" s="45"/>
      <c r="G20" s="45"/>
      <c r="H20" s="269" t="s">
        <v>318</v>
      </c>
      <c r="I20" s="270"/>
      <c r="J20" s="271">
        <f>IF(ISBLANK(C15),"",SUM(J15:J19))</f>
      </c>
      <c r="K20" s="271">
        <f>IF(ISBLANK(D15),"",SUM(K15:K19))</f>
      </c>
      <c r="L20" s="272">
        <f>IF(ISBLANK(E15),"",SUM(L15:L19))</f>
        <v>3</v>
      </c>
      <c r="M20" s="273">
        <f>IF(ISBLANK(E15),"",SUM(M15:M19))</f>
        <v>0</v>
      </c>
      <c r="N20" s="225"/>
    </row>
    <row r="21" spans="1:14" ht="12.75">
      <c r="A21" s="79" t="s">
        <v>319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232"/>
    </row>
    <row r="22" spans="1:14" ht="12.75">
      <c r="A22" s="132" t="s">
        <v>320</v>
      </c>
      <c r="B22" s="132"/>
      <c r="C22" s="132" t="s">
        <v>321</v>
      </c>
      <c r="D22" s="44"/>
      <c r="E22" s="132"/>
      <c r="F22" s="132" t="s">
        <v>251</v>
      </c>
      <c r="G22" s="44"/>
      <c r="H22" s="132"/>
      <c r="I22" s="133" t="s">
        <v>322</v>
      </c>
      <c r="J22" s="48"/>
      <c r="K22" s="45"/>
      <c r="L22" s="45"/>
      <c r="M22" s="45"/>
      <c r="N22" s="232"/>
    </row>
    <row r="23" spans="1:14" ht="12.75">
      <c r="A23" s="45"/>
      <c r="B23" s="45"/>
      <c r="C23" s="45"/>
      <c r="D23" s="45"/>
      <c r="E23" s="45"/>
      <c r="F23" s="45"/>
      <c r="G23" s="45"/>
      <c r="H23" s="45"/>
      <c r="I23" s="274" t="str">
        <f>IF(L20=3,B7,IF(M20=3,F7,""))</f>
        <v>MBF 1</v>
      </c>
      <c r="J23" s="274"/>
      <c r="K23" s="274"/>
      <c r="L23" s="274"/>
      <c r="M23" s="274"/>
      <c r="N23" s="225"/>
    </row>
    <row r="24" spans="1:14" ht="12.75">
      <c r="A24" s="275"/>
      <c r="B24" s="275"/>
      <c r="C24" s="275"/>
      <c r="D24" s="275"/>
      <c r="E24" s="275"/>
      <c r="F24" s="275"/>
      <c r="G24" s="275"/>
      <c r="H24" s="275"/>
      <c r="I24" s="276"/>
      <c r="J24" s="276"/>
      <c r="K24" s="276"/>
      <c r="L24" s="276"/>
      <c r="M24" s="276"/>
      <c r="N24" s="277"/>
    </row>
    <row r="28" spans="1:14" ht="12.75">
      <c r="A28" s="218"/>
      <c r="B28" s="219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1"/>
    </row>
    <row r="29" spans="1:14" ht="12.75">
      <c r="A29" s="48"/>
      <c r="B29" s="79" t="s">
        <v>380</v>
      </c>
      <c r="C29" s="45"/>
      <c r="D29" s="45"/>
      <c r="E29" s="48"/>
      <c r="F29" s="222" t="s">
        <v>279</v>
      </c>
      <c r="G29" s="223"/>
      <c r="H29" s="224" t="s">
        <v>381</v>
      </c>
      <c r="I29" s="224"/>
      <c r="J29" s="224"/>
      <c r="K29" s="224"/>
      <c r="L29" s="224"/>
      <c r="M29" s="224"/>
      <c r="N29" s="225"/>
    </row>
    <row r="30" spans="1:14" ht="12.75">
      <c r="A30" s="51"/>
      <c r="B30" s="226" t="s">
        <v>382</v>
      </c>
      <c r="C30" s="45"/>
      <c r="D30" s="45"/>
      <c r="E30" s="48"/>
      <c r="F30" s="222" t="s">
        <v>282</v>
      </c>
      <c r="G30" s="223"/>
      <c r="H30" s="224"/>
      <c r="I30" s="224"/>
      <c r="J30" s="224"/>
      <c r="K30" s="224"/>
      <c r="L30" s="224"/>
      <c r="M30" s="224"/>
      <c r="N30" s="225"/>
    </row>
    <row r="31" spans="1:14" ht="12.75">
      <c r="A31" s="45"/>
      <c r="B31" s="227" t="s">
        <v>383</v>
      </c>
      <c r="C31" s="45"/>
      <c r="D31" s="45"/>
      <c r="E31" s="45"/>
      <c r="F31" s="222" t="s">
        <v>285</v>
      </c>
      <c r="G31" s="228"/>
      <c r="H31" s="224"/>
      <c r="I31" s="224"/>
      <c r="J31" s="224"/>
      <c r="K31" s="224"/>
      <c r="L31" s="224"/>
      <c r="M31" s="224"/>
      <c r="N31" s="225"/>
    </row>
    <row r="32" spans="1:14" ht="12.75">
      <c r="A32" s="45"/>
      <c r="B32" s="45"/>
      <c r="C32" s="45"/>
      <c r="D32" s="45"/>
      <c r="E32" s="45"/>
      <c r="F32" s="222" t="s">
        <v>385</v>
      </c>
      <c r="G32" s="223"/>
      <c r="H32" s="229"/>
      <c r="I32" s="229"/>
      <c r="J32" s="229"/>
      <c r="K32" s="230" t="s">
        <v>386</v>
      </c>
      <c r="L32" s="231">
        <v>0.5</v>
      </c>
      <c r="M32" s="231"/>
      <c r="N32" s="225"/>
    </row>
    <row r="33" spans="1:14" ht="12.75">
      <c r="A33" s="48"/>
      <c r="B33" s="76" t="s">
        <v>387</v>
      </c>
      <c r="C33" s="45"/>
      <c r="D33" s="45"/>
      <c r="E33" s="45"/>
      <c r="F33" s="76" t="s">
        <v>387</v>
      </c>
      <c r="G33" s="45"/>
      <c r="H33" s="45"/>
      <c r="I33" s="45"/>
      <c r="J33" s="45"/>
      <c r="K33" s="45"/>
      <c r="L33" s="45"/>
      <c r="M33" s="45"/>
      <c r="N33" s="232"/>
    </row>
    <row r="34" spans="1:14" ht="12.75">
      <c r="A34" s="233" t="s">
        <v>291</v>
      </c>
      <c r="B34" s="234" t="s">
        <v>40</v>
      </c>
      <c r="C34" s="234"/>
      <c r="D34" s="235"/>
      <c r="E34" s="236" t="s">
        <v>292</v>
      </c>
      <c r="F34" s="234" t="s">
        <v>36</v>
      </c>
      <c r="G34" s="234"/>
      <c r="H34" s="234"/>
      <c r="I34" s="234"/>
      <c r="J34" s="234"/>
      <c r="K34" s="234"/>
      <c r="L34" s="234"/>
      <c r="M34" s="234"/>
      <c r="N34" s="225"/>
    </row>
    <row r="35" spans="1:14" ht="12.75">
      <c r="A35" s="237" t="s">
        <v>293</v>
      </c>
      <c r="B35" s="238" t="s">
        <v>155</v>
      </c>
      <c r="C35" s="238"/>
      <c r="D35" s="239"/>
      <c r="E35" s="240" t="s">
        <v>294</v>
      </c>
      <c r="F35" s="238" t="s">
        <v>62</v>
      </c>
      <c r="G35" s="238"/>
      <c r="H35" s="238"/>
      <c r="I35" s="238"/>
      <c r="J35" s="238"/>
      <c r="K35" s="238"/>
      <c r="L35" s="238"/>
      <c r="M35" s="238"/>
      <c r="N35" s="225"/>
    </row>
    <row r="36" spans="1:14" ht="12.75">
      <c r="A36" s="241" t="s">
        <v>55</v>
      </c>
      <c r="B36" s="238" t="s">
        <v>159</v>
      </c>
      <c r="C36" s="238"/>
      <c r="D36" s="239"/>
      <c r="E36" s="242" t="s">
        <v>296</v>
      </c>
      <c r="F36" s="238" t="s">
        <v>167</v>
      </c>
      <c r="G36" s="238"/>
      <c r="H36" s="238"/>
      <c r="I36" s="238"/>
      <c r="J36" s="238"/>
      <c r="K36" s="238"/>
      <c r="L36" s="238"/>
      <c r="M36" s="238"/>
      <c r="N36" s="225"/>
    </row>
    <row r="37" spans="1:14" ht="12.75">
      <c r="A37" s="243" t="s">
        <v>389</v>
      </c>
      <c r="B37" s="244"/>
      <c r="C37" s="245"/>
      <c r="D37" s="246"/>
      <c r="E37" s="243" t="s">
        <v>389</v>
      </c>
      <c r="F37" s="247"/>
      <c r="G37" s="247"/>
      <c r="H37" s="247"/>
      <c r="I37" s="247"/>
      <c r="J37" s="247"/>
      <c r="K37" s="247"/>
      <c r="L37" s="247"/>
      <c r="M37" s="247"/>
      <c r="N37" s="232"/>
    </row>
    <row r="38" spans="1:14" ht="12.75">
      <c r="A38" s="237"/>
      <c r="B38" s="238" t="s">
        <v>155</v>
      </c>
      <c r="C38" s="238"/>
      <c r="D38" s="239"/>
      <c r="E38" s="240"/>
      <c r="F38" s="238" t="s">
        <v>62</v>
      </c>
      <c r="G38" s="238"/>
      <c r="H38" s="238"/>
      <c r="I38" s="238"/>
      <c r="J38" s="238"/>
      <c r="K38" s="238"/>
      <c r="L38" s="238"/>
      <c r="M38" s="238"/>
      <c r="N38" s="225"/>
    </row>
    <row r="39" spans="1:14" ht="12.75">
      <c r="A39" s="248"/>
      <c r="B39" s="238" t="s">
        <v>159</v>
      </c>
      <c r="C39" s="238"/>
      <c r="D39" s="239"/>
      <c r="E39" s="249"/>
      <c r="F39" s="238" t="s">
        <v>167</v>
      </c>
      <c r="G39" s="238"/>
      <c r="H39" s="238"/>
      <c r="I39" s="238"/>
      <c r="J39" s="238"/>
      <c r="K39" s="238"/>
      <c r="L39" s="238"/>
      <c r="M39" s="238"/>
      <c r="N39" s="225"/>
    </row>
    <row r="40" spans="1:14" ht="12.75">
      <c r="A40" s="45"/>
      <c r="B40" s="45"/>
      <c r="C40" s="45"/>
      <c r="D40" s="45"/>
      <c r="E40" s="57" t="s">
        <v>390</v>
      </c>
      <c r="F40" s="76"/>
      <c r="G40" s="76"/>
      <c r="H40" s="76"/>
      <c r="I40" s="45"/>
      <c r="J40" s="45"/>
      <c r="K40" s="45"/>
      <c r="L40" s="77"/>
      <c r="M40" s="48"/>
      <c r="N40" s="232"/>
    </row>
    <row r="41" spans="1:14" ht="12.75">
      <c r="A41" s="130" t="s">
        <v>391</v>
      </c>
      <c r="B41" s="45"/>
      <c r="C41" s="45"/>
      <c r="D41" s="45"/>
      <c r="E41" s="250" t="s">
        <v>302</v>
      </c>
      <c r="F41" s="250" t="s">
        <v>303</v>
      </c>
      <c r="G41" s="250" t="s">
        <v>304</v>
      </c>
      <c r="H41" s="250" t="s">
        <v>305</v>
      </c>
      <c r="I41" s="250" t="s">
        <v>306</v>
      </c>
      <c r="J41" s="251" t="s">
        <v>242</v>
      </c>
      <c r="K41" s="251"/>
      <c r="L41" s="252" t="s">
        <v>307</v>
      </c>
      <c r="M41" s="252" t="s">
        <v>308</v>
      </c>
      <c r="N41" s="225"/>
    </row>
    <row r="42" spans="1:14" ht="12.75">
      <c r="A42" s="253" t="s">
        <v>309</v>
      </c>
      <c r="B42" s="254" t="str">
        <f>IF(B35&gt;"",B35&amp;" - "&amp;F35,"")</f>
        <v>Carolina Nykänen - Ksenia Nerman</v>
      </c>
      <c r="C42" s="255"/>
      <c r="D42" s="256"/>
      <c r="E42" s="93">
        <v>-5</v>
      </c>
      <c r="F42" s="93">
        <v>-1</v>
      </c>
      <c r="G42" s="93">
        <v>-6</v>
      </c>
      <c r="H42" s="93"/>
      <c r="I42" s="93"/>
      <c r="J42" s="257">
        <f>IF(ISBLANK(E42),"",COUNTIF(E42:I42,"&gt;=0"))</f>
        <v>0</v>
      </c>
      <c r="K42" s="258">
        <f>IF(ISBLANK(E42),"",(IF(LEFT(E42,1)="-",1,0)+IF(LEFT(F42,1)="-",1,0)+IF(LEFT(G42,1)="-",1,0)+IF(LEFT(H42,1)="-",1,0)+IF(LEFT(I42,1)="-",1,0)))</f>
        <v>3</v>
      </c>
      <c r="L42" s="259">
        <f>IF(J42=3,1,"")</f>
      </c>
      <c r="M42" s="260">
        <f>IF(K42=3,1,"")</f>
        <v>1</v>
      </c>
      <c r="N42" s="225"/>
    </row>
    <row r="43" spans="1:14" ht="12.75">
      <c r="A43" s="253" t="s">
        <v>310</v>
      </c>
      <c r="B43" s="255" t="str">
        <f>IF(B36&gt;"",B36&amp;" - "&amp;F36,"")</f>
        <v>Lili Lampen - Katrin Pelli</v>
      </c>
      <c r="C43" s="254"/>
      <c r="D43" s="256"/>
      <c r="E43" s="92">
        <v>-6</v>
      </c>
      <c r="F43" s="93">
        <v>-5</v>
      </c>
      <c r="G43" s="93">
        <v>-3</v>
      </c>
      <c r="H43" s="93"/>
      <c r="I43" s="93"/>
      <c r="J43" s="257">
        <f>IF(ISBLANK(E43),"",COUNTIF(E43:I43,"&gt;=0"))</f>
        <v>0</v>
      </c>
      <c r="K43" s="258">
        <f>IF(ISBLANK(E43),"",(IF(LEFT(E43,1)="-",1,0)+IF(LEFT(F43,1)="-",1,0)+IF(LEFT(G43,1)="-",1,0)+IF(LEFT(H43,1)="-",1,0)+IF(LEFT(I43,1)="-",1,0)))</f>
        <v>3</v>
      </c>
      <c r="L43" s="259">
        <f>IF(J43=3,1,"")</f>
      </c>
      <c r="M43" s="260">
        <f>IF(K43=3,1,"")</f>
        <v>1</v>
      </c>
      <c r="N43" s="225"/>
    </row>
    <row r="44" spans="1:14" ht="12.75">
      <c r="A44" s="261" t="s">
        <v>392</v>
      </c>
      <c r="B44" s="262" t="str">
        <f>IF(B38&gt;"",B38&amp;" / "&amp;B39,"")</f>
        <v>Carolina Nykänen / Lili Lampen</v>
      </c>
      <c r="C44" s="263" t="str">
        <f>IF(F38&gt;"",F38&amp;" / "&amp;F39,"")</f>
        <v>Ksenia Nerman / Katrin Pelli</v>
      </c>
      <c r="D44" s="264"/>
      <c r="E44" s="265">
        <v>-8</v>
      </c>
      <c r="F44" s="266">
        <v>-2</v>
      </c>
      <c r="G44" s="267">
        <v>-6</v>
      </c>
      <c r="H44" s="267"/>
      <c r="I44" s="267"/>
      <c r="J44" s="257">
        <f>IF(ISBLANK(E44),"",COUNTIF(E44:I44,"&gt;=0"))</f>
        <v>0</v>
      </c>
      <c r="K44" s="258">
        <f>IF(ISBLANK(E44),"",(IF(LEFT(E44,1)="-",1,0)+IF(LEFT(F44,1)="-",1,0)+IF(LEFT(G44,1)="-",1,0)+IF(LEFT(H44,1)="-",1,0)+IF(LEFT(I44,1)="-",1,0)))</f>
        <v>3</v>
      </c>
      <c r="L44" s="259">
        <f>IF(J44=3,1,"")</f>
      </c>
      <c r="M44" s="260">
        <f>IF(K44=3,1,"")</f>
        <v>1</v>
      </c>
      <c r="N44" s="225"/>
    </row>
    <row r="45" spans="1:14" ht="12.75">
      <c r="A45" s="253" t="s">
        <v>317</v>
      </c>
      <c r="B45" s="255" t="str">
        <f>IF(B35&gt;"",B35&amp;" - "&amp;F36,"")</f>
        <v>Carolina Nykänen - Katrin Pelli</v>
      </c>
      <c r="C45" s="254"/>
      <c r="D45" s="256"/>
      <c r="E45" s="119"/>
      <c r="F45" s="93"/>
      <c r="G45" s="93"/>
      <c r="H45" s="93"/>
      <c r="I45" s="93"/>
      <c r="J45" s="257">
        <f>IF(ISBLANK(E45),"",COUNTIF(E45:I45,"&gt;=0"))</f>
      </c>
      <c r="K45" s="258">
        <f>IF(ISBLANK(E45),"",(IF(LEFT(E45,1)="-",1,0)+IF(LEFT(F45,1)="-",1,0)+IF(LEFT(G45,1)="-",1,0)+IF(LEFT(H45,1)="-",1,0)+IF(LEFT(I45,1)="-",1,0)))</f>
      </c>
      <c r="L45" s="259">
        <f>IF(J45=3,1,"")</f>
      </c>
      <c r="M45" s="260">
        <f>IF(K45=3,1,"")</f>
      </c>
      <c r="N45" s="225"/>
    </row>
    <row r="46" spans="1:14" ht="12.75">
      <c r="A46" s="253" t="s">
        <v>312</v>
      </c>
      <c r="B46" s="255" t="str">
        <f>IF(B36&gt;"",B36&amp;" - "&amp;F35,"")</f>
        <v>Lili Lampen - Ksenia Nerman</v>
      </c>
      <c r="C46" s="254"/>
      <c r="D46" s="256"/>
      <c r="E46" s="93"/>
      <c r="F46" s="93"/>
      <c r="G46" s="93"/>
      <c r="H46" s="93"/>
      <c r="I46" s="93"/>
      <c r="J46" s="257">
        <f>IF(ISBLANK(E46),"",COUNTIF(E46:I46,"&gt;=0"))</f>
      </c>
      <c r="K46" s="268">
        <f>IF(ISBLANK(E46),"",(IF(LEFT(E46,1)="-",1,0)+IF(LEFT(F46,1)="-",1,0)+IF(LEFT(G46,1)="-",1,0)+IF(LEFT(H46,1)="-",1,0)+IF(LEFT(I46,1)="-",1,0)))</f>
      </c>
      <c r="L46" s="259">
        <f>IF(J46=3,1,"")</f>
      </c>
      <c r="M46" s="260">
        <f>IF(K46=3,1,"")</f>
      </c>
      <c r="N46" s="225"/>
    </row>
    <row r="47" spans="1:14" ht="12.75">
      <c r="A47" s="45"/>
      <c r="B47" s="45"/>
      <c r="C47" s="45"/>
      <c r="D47" s="45"/>
      <c r="E47" s="45"/>
      <c r="F47" s="45"/>
      <c r="G47" s="45"/>
      <c r="H47" s="269" t="s">
        <v>318</v>
      </c>
      <c r="I47" s="270"/>
      <c r="J47" s="271">
        <f>IF(ISBLANK(C42),"",SUM(J42:J46))</f>
      </c>
      <c r="K47" s="271">
        <f>IF(ISBLANK(D42),"",SUM(K42:K46))</f>
      </c>
      <c r="L47" s="272">
        <f>IF(ISBLANK(E42),"",SUM(L42:L46))</f>
        <v>0</v>
      </c>
      <c r="M47" s="273">
        <f>IF(ISBLANK(E42),"",SUM(M42:M46))</f>
        <v>3</v>
      </c>
      <c r="N47" s="225"/>
    </row>
    <row r="48" spans="1:14" ht="12.75">
      <c r="A48" s="79" t="s">
        <v>319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32"/>
    </row>
    <row r="49" spans="1:14" ht="12.75">
      <c r="A49" s="132" t="s">
        <v>320</v>
      </c>
      <c r="B49" s="132"/>
      <c r="C49" s="132" t="s">
        <v>321</v>
      </c>
      <c r="D49" s="44"/>
      <c r="E49" s="132"/>
      <c r="F49" s="132" t="s">
        <v>251</v>
      </c>
      <c r="G49" s="44"/>
      <c r="H49" s="132"/>
      <c r="I49" s="133" t="s">
        <v>322</v>
      </c>
      <c r="J49" s="48"/>
      <c r="K49" s="45"/>
      <c r="L49" s="45"/>
      <c r="M49" s="45"/>
      <c r="N49" s="232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274" t="str">
        <f>IF(L47=3,B34,IF(M47=3,F34,""))</f>
        <v>Spinni 1</v>
      </c>
      <c r="J50" s="274"/>
      <c r="K50" s="274"/>
      <c r="L50" s="274"/>
      <c r="M50" s="274"/>
      <c r="N50" s="225"/>
    </row>
    <row r="51" spans="1:14" ht="12.75">
      <c r="A51" s="275"/>
      <c r="B51" s="275"/>
      <c r="C51" s="275"/>
      <c r="D51" s="275"/>
      <c r="E51" s="275"/>
      <c r="F51" s="275"/>
      <c r="G51" s="275"/>
      <c r="H51" s="275"/>
      <c r="I51" s="276"/>
      <c r="J51" s="276"/>
      <c r="K51" s="276"/>
      <c r="L51" s="276"/>
      <c r="M51" s="276"/>
      <c r="N51" s="277"/>
    </row>
    <row r="55" spans="1:14" ht="12.75">
      <c r="A55" s="218"/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1"/>
    </row>
    <row r="56" spans="1:14" ht="12.75">
      <c r="A56" s="48"/>
      <c r="B56" s="79" t="s">
        <v>380</v>
      </c>
      <c r="C56" s="45"/>
      <c r="D56" s="45"/>
      <c r="E56" s="48"/>
      <c r="F56" s="222" t="s">
        <v>279</v>
      </c>
      <c r="G56" s="223"/>
      <c r="H56" s="224" t="s">
        <v>381</v>
      </c>
      <c r="I56" s="224"/>
      <c r="J56" s="224"/>
      <c r="K56" s="224"/>
      <c r="L56" s="224"/>
      <c r="M56" s="224"/>
      <c r="N56" s="225"/>
    </row>
    <row r="57" spans="1:14" ht="12.75">
      <c r="A57" s="51"/>
      <c r="B57" s="226" t="s">
        <v>382</v>
      </c>
      <c r="C57" s="45"/>
      <c r="D57" s="45"/>
      <c r="E57" s="48"/>
      <c r="F57" s="222" t="s">
        <v>282</v>
      </c>
      <c r="G57" s="223"/>
      <c r="H57" s="224"/>
      <c r="I57" s="224"/>
      <c r="J57" s="224"/>
      <c r="K57" s="224"/>
      <c r="L57" s="224"/>
      <c r="M57" s="224"/>
      <c r="N57" s="225"/>
    </row>
    <row r="58" spans="1:14" ht="12.75">
      <c r="A58" s="45"/>
      <c r="B58" s="227" t="s">
        <v>383</v>
      </c>
      <c r="C58" s="45"/>
      <c r="D58" s="45"/>
      <c r="E58" s="45"/>
      <c r="F58" s="222" t="s">
        <v>285</v>
      </c>
      <c r="G58" s="228"/>
      <c r="H58" s="224"/>
      <c r="I58" s="224"/>
      <c r="J58" s="224"/>
      <c r="K58" s="224"/>
      <c r="L58" s="224"/>
      <c r="M58" s="224"/>
      <c r="N58" s="225"/>
    </row>
    <row r="59" spans="1:14" ht="12.75">
      <c r="A59" s="45"/>
      <c r="B59" s="45"/>
      <c r="C59" s="45"/>
      <c r="D59" s="45"/>
      <c r="E59" s="45"/>
      <c r="F59" s="222" t="s">
        <v>385</v>
      </c>
      <c r="G59" s="223"/>
      <c r="H59" s="229"/>
      <c r="I59" s="229"/>
      <c r="J59" s="229"/>
      <c r="K59" s="230" t="s">
        <v>386</v>
      </c>
      <c r="L59" s="231">
        <v>0.5</v>
      </c>
      <c r="M59" s="231"/>
      <c r="N59" s="225"/>
    </row>
    <row r="60" spans="1:14" ht="12.75">
      <c r="A60" s="48"/>
      <c r="B60" s="76" t="s">
        <v>387</v>
      </c>
      <c r="C60" s="45"/>
      <c r="D60" s="45"/>
      <c r="E60" s="45"/>
      <c r="F60" s="76" t="s">
        <v>387</v>
      </c>
      <c r="G60" s="45"/>
      <c r="H60" s="45"/>
      <c r="I60" s="45"/>
      <c r="J60" s="45"/>
      <c r="K60" s="45"/>
      <c r="L60" s="45"/>
      <c r="M60" s="45"/>
      <c r="N60" s="232"/>
    </row>
    <row r="61" spans="1:14" ht="12.75">
      <c r="A61" s="233" t="s">
        <v>291</v>
      </c>
      <c r="B61" s="234" t="s">
        <v>32</v>
      </c>
      <c r="C61" s="234"/>
      <c r="D61" s="235"/>
      <c r="E61" s="236" t="s">
        <v>292</v>
      </c>
      <c r="F61" s="234" t="s">
        <v>36</v>
      </c>
      <c r="G61" s="234"/>
      <c r="H61" s="234"/>
      <c r="I61" s="234"/>
      <c r="J61" s="234"/>
      <c r="K61" s="234"/>
      <c r="L61" s="234"/>
      <c r="M61" s="234"/>
      <c r="N61" s="225"/>
    </row>
    <row r="62" spans="1:14" ht="12.75">
      <c r="A62" s="237" t="s">
        <v>293</v>
      </c>
      <c r="B62" s="238" t="s">
        <v>201</v>
      </c>
      <c r="C62" s="238"/>
      <c r="D62" s="239"/>
      <c r="E62" s="240" t="s">
        <v>294</v>
      </c>
      <c r="F62" s="238" t="s">
        <v>167</v>
      </c>
      <c r="G62" s="238"/>
      <c r="H62" s="238"/>
      <c r="I62" s="238"/>
      <c r="J62" s="238"/>
      <c r="K62" s="238"/>
      <c r="L62" s="238"/>
      <c r="M62" s="238"/>
      <c r="N62" s="225"/>
    </row>
    <row r="63" spans="1:14" ht="12.75">
      <c r="A63" s="241" t="s">
        <v>55</v>
      </c>
      <c r="B63" s="238" t="s">
        <v>388</v>
      </c>
      <c r="C63" s="238"/>
      <c r="D63" s="239"/>
      <c r="E63" s="242" t="s">
        <v>296</v>
      </c>
      <c r="F63" s="238" t="s">
        <v>62</v>
      </c>
      <c r="G63" s="238"/>
      <c r="H63" s="238"/>
      <c r="I63" s="238"/>
      <c r="J63" s="238"/>
      <c r="K63" s="238"/>
      <c r="L63" s="238"/>
      <c r="M63" s="238"/>
      <c r="N63" s="225"/>
    </row>
    <row r="64" spans="1:14" ht="12.75">
      <c r="A64" s="243" t="s">
        <v>389</v>
      </c>
      <c r="B64" s="244"/>
      <c r="C64" s="245"/>
      <c r="D64" s="246"/>
      <c r="E64" s="243" t="s">
        <v>389</v>
      </c>
      <c r="F64" s="247"/>
      <c r="G64" s="247"/>
      <c r="H64" s="247"/>
      <c r="I64" s="247"/>
      <c r="J64" s="247"/>
      <c r="K64" s="247"/>
      <c r="L64" s="247"/>
      <c r="M64" s="247"/>
      <c r="N64" s="232"/>
    </row>
    <row r="65" spans="1:14" ht="12.75">
      <c r="A65" s="237"/>
      <c r="B65" s="238" t="s">
        <v>201</v>
      </c>
      <c r="C65" s="238"/>
      <c r="D65" s="239"/>
      <c r="E65" s="240"/>
      <c r="F65" s="238" t="s">
        <v>167</v>
      </c>
      <c r="G65" s="238"/>
      <c r="H65" s="238"/>
      <c r="I65" s="238"/>
      <c r="J65" s="238"/>
      <c r="K65" s="238"/>
      <c r="L65" s="238"/>
      <c r="M65" s="238"/>
      <c r="N65" s="225"/>
    </row>
    <row r="66" spans="1:14" ht="12.75">
      <c r="A66" s="248"/>
      <c r="B66" s="238" t="s">
        <v>388</v>
      </c>
      <c r="C66" s="238"/>
      <c r="D66" s="239"/>
      <c r="E66" s="249"/>
      <c r="F66" s="238" t="s">
        <v>62</v>
      </c>
      <c r="G66" s="238"/>
      <c r="H66" s="238"/>
      <c r="I66" s="238"/>
      <c r="J66" s="238"/>
      <c r="K66" s="238"/>
      <c r="L66" s="238"/>
      <c r="M66" s="238"/>
      <c r="N66" s="225"/>
    </row>
    <row r="67" spans="1:14" ht="12.75">
      <c r="A67" s="45"/>
      <c r="B67" s="45"/>
      <c r="C67" s="45"/>
      <c r="D67" s="45"/>
      <c r="E67" s="57" t="s">
        <v>390</v>
      </c>
      <c r="F67" s="76"/>
      <c r="G67" s="76"/>
      <c r="H67" s="76"/>
      <c r="I67" s="45"/>
      <c r="J67" s="45"/>
      <c r="K67" s="45"/>
      <c r="L67" s="77"/>
      <c r="M67" s="48"/>
      <c r="N67" s="232"/>
    </row>
    <row r="68" spans="1:14" ht="12.75">
      <c r="A68" s="130" t="s">
        <v>391</v>
      </c>
      <c r="B68" s="45"/>
      <c r="C68" s="45"/>
      <c r="D68" s="45"/>
      <c r="E68" s="250" t="s">
        <v>302</v>
      </c>
      <c r="F68" s="250" t="s">
        <v>303</v>
      </c>
      <c r="G68" s="250" t="s">
        <v>304</v>
      </c>
      <c r="H68" s="250" t="s">
        <v>305</v>
      </c>
      <c r="I68" s="250" t="s">
        <v>306</v>
      </c>
      <c r="J68" s="251" t="s">
        <v>242</v>
      </c>
      <c r="K68" s="251"/>
      <c r="L68" s="252" t="s">
        <v>307</v>
      </c>
      <c r="M68" s="252" t="s">
        <v>308</v>
      </c>
      <c r="N68" s="225"/>
    </row>
    <row r="69" spans="1:14" ht="12.75">
      <c r="A69" s="253" t="s">
        <v>309</v>
      </c>
      <c r="B69" s="254" t="str">
        <f>IF(B62&gt;"",B62&amp;" - "&amp;F62,"")</f>
        <v>Pihla Eriksson - Katrin Pelli</v>
      </c>
      <c r="C69" s="255"/>
      <c r="D69" s="256"/>
      <c r="E69" s="93">
        <v>3</v>
      </c>
      <c r="F69" s="93">
        <v>6</v>
      </c>
      <c r="G69" s="93">
        <v>1</v>
      </c>
      <c r="H69" s="93"/>
      <c r="I69" s="93"/>
      <c r="J69" s="257">
        <f>IF(ISBLANK(E69),"",COUNTIF(E69:I69,"&gt;=0"))</f>
        <v>3</v>
      </c>
      <c r="K69" s="258">
        <f>IF(ISBLANK(E69),"",(IF(LEFT(E69,1)="-",1,0)+IF(LEFT(F69,1)="-",1,0)+IF(LEFT(G69,1)="-",1,0)+IF(LEFT(H69,1)="-",1,0)+IF(LEFT(I69,1)="-",1,0)))</f>
        <v>0</v>
      </c>
      <c r="L69" s="259">
        <f>IF(J69=3,1,"")</f>
        <v>1</v>
      </c>
      <c r="M69" s="260">
        <f>IF(K69=3,1,"")</f>
      </c>
      <c r="N69" s="225"/>
    </row>
    <row r="70" spans="1:14" ht="12.75">
      <c r="A70" s="253" t="s">
        <v>310</v>
      </c>
      <c r="B70" s="255" t="str">
        <f>IF(B63&gt;"",B63&amp;" - "&amp;F63,"")</f>
        <v>Annika Lundström - Ksenia Nerman</v>
      </c>
      <c r="C70" s="254"/>
      <c r="D70" s="256"/>
      <c r="E70" s="92">
        <v>3</v>
      </c>
      <c r="F70" s="93">
        <v>4</v>
      </c>
      <c r="G70" s="93">
        <v>4</v>
      </c>
      <c r="H70" s="93"/>
      <c r="I70" s="93"/>
      <c r="J70" s="257">
        <f>IF(ISBLANK(E70),"",COUNTIF(E70:I70,"&gt;=0"))</f>
        <v>3</v>
      </c>
      <c r="K70" s="258">
        <f>IF(ISBLANK(E70),"",(IF(LEFT(E70,1)="-",1,0)+IF(LEFT(F70,1)="-",1,0)+IF(LEFT(G70,1)="-",1,0)+IF(LEFT(H70,1)="-",1,0)+IF(LEFT(I70,1)="-",1,0)))</f>
        <v>0</v>
      </c>
      <c r="L70" s="259">
        <f>IF(J70=3,1,"")</f>
        <v>1</v>
      </c>
      <c r="M70" s="260">
        <f>IF(K70=3,1,"")</f>
      </c>
      <c r="N70" s="225"/>
    </row>
    <row r="71" spans="1:14" ht="12.75">
      <c r="A71" s="261" t="s">
        <v>392</v>
      </c>
      <c r="B71" s="262" t="str">
        <f>IF(B65&gt;"",B65&amp;" / "&amp;B66,"")</f>
        <v>Pihla Eriksson / Annika Lundström</v>
      </c>
      <c r="C71" s="263" t="str">
        <f>IF(F65&gt;"",F65&amp;" / "&amp;F66,"")</f>
        <v>Katrin Pelli / Ksenia Nerman</v>
      </c>
      <c r="D71" s="264"/>
      <c r="E71" s="265">
        <v>5</v>
      </c>
      <c r="F71" s="266">
        <v>6</v>
      </c>
      <c r="G71" s="267">
        <v>5</v>
      </c>
      <c r="H71" s="267"/>
      <c r="I71" s="267"/>
      <c r="J71" s="257">
        <f>IF(ISBLANK(E71),"",COUNTIF(E71:I71,"&gt;=0"))</f>
        <v>3</v>
      </c>
      <c r="K71" s="258">
        <f>IF(ISBLANK(E71),"",(IF(LEFT(E71,1)="-",1,0)+IF(LEFT(F71,1)="-",1,0)+IF(LEFT(G71,1)="-",1,0)+IF(LEFT(H71,1)="-",1,0)+IF(LEFT(I71,1)="-",1,0)))</f>
        <v>0</v>
      </c>
      <c r="L71" s="259">
        <f>IF(J71=3,1,"")</f>
        <v>1</v>
      </c>
      <c r="M71" s="260">
        <f>IF(K71=3,1,"")</f>
      </c>
      <c r="N71" s="225"/>
    </row>
    <row r="72" spans="1:14" ht="12.75">
      <c r="A72" s="253" t="s">
        <v>317</v>
      </c>
      <c r="B72" s="255" t="str">
        <f>IF(B62&gt;"",B62&amp;" - "&amp;F63,"")</f>
        <v>Pihla Eriksson - Ksenia Nerman</v>
      </c>
      <c r="C72" s="254"/>
      <c r="D72" s="256"/>
      <c r="E72" s="119"/>
      <c r="F72" s="93"/>
      <c r="G72" s="93"/>
      <c r="H72" s="93"/>
      <c r="I72" s="93"/>
      <c r="J72" s="257">
        <f>IF(ISBLANK(E72),"",COUNTIF(E72:I72,"&gt;=0"))</f>
      </c>
      <c r="K72" s="258">
        <f>IF(ISBLANK(E72),"",(IF(LEFT(E72,1)="-",1,0)+IF(LEFT(F72,1)="-",1,0)+IF(LEFT(G72,1)="-",1,0)+IF(LEFT(H72,1)="-",1,0)+IF(LEFT(I72,1)="-",1,0)))</f>
      </c>
      <c r="L72" s="259">
        <f>IF(J72=3,1,"")</f>
      </c>
      <c r="M72" s="260">
        <f>IF(K72=3,1,"")</f>
      </c>
      <c r="N72" s="225"/>
    </row>
    <row r="73" spans="1:14" ht="12.75">
      <c r="A73" s="253" t="s">
        <v>312</v>
      </c>
      <c r="B73" s="255" t="str">
        <f>IF(B63&gt;"",B63&amp;" - "&amp;F62,"")</f>
        <v>Annika Lundström - Katrin Pelli</v>
      </c>
      <c r="C73" s="254"/>
      <c r="D73" s="256"/>
      <c r="E73" s="93"/>
      <c r="F73" s="93"/>
      <c r="G73" s="93"/>
      <c r="H73" s="93"/>
      <c r="I73" s="93"/>
      <c r="J73" s="257">
        <f>IF(ISBLANK(E73),"",COUNTIF(E73:I73,"&gt;=0"))</f>
      </c>
      <c r="K73" s="268">
        <f>IF(ISBLANK(E73),"",(IF(LEFT(E73,1)="-",1,0)+IF(LEFT(F73,1)="-",1,0)+IF(LEFT(G73,1)="-",1,0)+IF(LEFT(H73,1)="-",1,0)+IF(LEFT(I73,1)="-",1,0)))</f>
      </c>
      <c r="L73" s="259">
        <f>IF(J73=3,1,"")</f>
      </c>
      <c r="M73" s="260">
        <f>IF(K73=3,1,"")</f>
      </c>
      <c r="N73" s="225"/>
    </row>
    <row r="74" spans="1:14" ht="12.75">
      <c r="A74" s="45"/>
      <c r="B74" s="45"/>
      <c r="C74" s="45"/>
      <c r="D74" s="45"/>
      <c r="E74" s="45"/>
      <c r="F74" s="45"/>
      <c r="G74" s="45"/>
      <c r="H74" s="269" t="s">
        <v>318</v>
      </c>
      <c r="I74" s="270"/>
      <c r="J74" s="271">
        <f>IF(ISBLANK(C69),"",SUM(J69:J73))</f>
      </c>
      <c r="K74" s="271">
        <f>IF(ISBLANK(D69),"",SUM(K69:K73))</f>
      </c>
      <c r="L74" s="272">
        <f>IF(ISBLANK(E69),"",SUM(L69:L73))</f>
        <v>3</v>
      </c>
      <c r="M74" s="273">
        <f>IF(ISBLANK(E69),"",SUM(M69:M73))</f>
        <v>0</v>
      </c>
      <c r="N74" s="225"/>
    </row>
    <row r="75" spans="1:14" ht="12.75">
      <c r="A75" s="79" t="s">
        <v>319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32"/>
    </row>
    <row r="76" spans="1:14" ht="12.75">
      <c r="A76" s="132" t="s">
        <v>320</v>
      </c>
      <c r="B76" s="132"/>
      <c r="C76" s="132" t="s">
        <v>321</v>
      </c>
      <c r="D76" s="44"/>
      <c r="E76" s="132"/>
      <c r="F76" s="132" t="s">
        <v>251</v>
      </c>
      <c r="G76" s="44"/>
      <c r="H76" s="132"/>
      <c r="I76" s="133" t="s">
        <v>322</v>
      </c>
      <c r="J76" s="48"/>
      <c r="K76" s="45"/>
      <c r="L76" s="45"/>
      <c r="M76" s="45"/>
      <c r="N76" s="232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274" t="str">
        <f>IF(L74=3,B61,IF(M74=3,F61,""))</f>
        <v>MBF 1</v>
      </c>
      <c r="J77" s="274"/>
      <c r="K77" s="274"/>
      <c r="L77" s="274"/>
      <c r="M77" s="274"/>
      <c r="N77" s="225"/>
    </row>
    <row r="78" spans="1:14" ht="12.75">
      <c r="A78" s="275"/>
      <c r="B78" s="275"/>
      <c r="C78" s="275"/>
      <c r="D78" s="275"/>
      <c r="E78" s="275"/>
      <c r="F78" s="275"/>
      <c r="G78" s="275"/>
      <c r="H78" s="275"/>
      <c r="I78" s="276"/>
      <c r="J78" s="276"/>
      <c r="K78" s="276"/>
      <c r="L78" s="276"/>
      <c r="M78" s="276"/>
      <c r="N78" s="277"/>
    </row>
    <row r="82" spans="1:14" ht="12.75">
      <c r="A82" s="218"/>
      <c r="B82" s="219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1"/>
    </row>
    <row r="83" spans="1:14" ht="12.75">
      <c r="A83" s="48"/>
      <c r="B83" s="79" t="s">
        <v>380</v>
      </c>
      <c r="C83" s="45"/>
      <c r="D83" s="45"/>
      <c r="E83" s="48"/>
      <c r="F83" s="222" t="s">
        <v>279</v>
      </c>
      <c r="G83" s="223"/>
      <c r="H83" s="224" t="s">
        <v>381</v>
      </c>
      <c r="I83" s="224"/>
      <c r="J83" s="224"/>
      <c r="K83" s="224"/>
      <c r="L83" s="224"/>
      <c r="M83" s="224"/>
      <c r="N83" s="225"/>
    </row>
    <row r="84" spans="1:14" ht="12.75">
      <c r="A84" s="51"/>
      <c r="B84" s="226" t="s">
        <v>382</v>
      </c>
      <c r="C84" s="45"/>
      <c r="D84" s="45"/>
      <c r="E84" s="48"/>
      <c r="F84" s="222" t="s">
        <v>282</v>
      </c>
      <c r="G84" s="223"/>
      <c r="H84" s="224"/>
      <c r="I84" s="224"/>
      <c r="J84" s="224"/>
      <c r="K84" s="224"/>
      <c r="L84" s="224"/>
      <c r="M84" s="224"/>
      <c r="N84" s="225"/>
    </row>
    <row r="85" spans="1:14" ht="12.75">
      <c r="A85" s="45"/>
      <c r="B85" s="227" t="s">
        <v>383</v>
      </c>
      <c r="C85" s="45"/>
      <c r="D85" s="45"/>
      <c r="E85" s="45"/>
      <c r="F85" s="222" t="s">
        <v>285</v>
      </c>
      <c r="G85" s="228"/>
      <c r="H85" s="224"/>
      <c r="I85" s="224"/>
      <c r="J85" s="224"/>
      <c r="K85" s="224"/>
      <c r="L85" s="224"/>
      <c r="M85" s="224"/>
      <c r="N85" s="225"/>
    </row>
    <row r="86" spans="1:14" ht="12.75">
      <c r="A86" s="45"/>
      <c r="B86" s="45"/>
      <c r="C86" s="45"/>
      <c r="D86" s="45"/>
      <c r="E86" s="45"/>
      <c r="F86" s="222" t="s">
        <v>385</v>
      </c>
      <c r="G86" s="223"/>
      <c r="H86" s="229"/>
      <c r="I86" s="229"/>
      <c r="J86" s="229"/>
      <c r="K86" s="230" t="s">
        <v>386</v>
      </c>
      <c r="L86" s="231">
        <v>0.5</v>
      </c>
      <c r="M86" s="231"/>
      <c r="N86" s="225"/>
    </row>
    <row r="87" spans="1:14" ht="12.75">
      <c r="A87" s="48"/>
      <c r="B87" s="76" t="s">
        <v>387</v>
      </c>
      <c r="C87" s="45"/>
      <c r="D87" s="45"/>
      <c r="E87" s="45"/>
      <c r="F87" s="76" t="s">
        <v>387</v>
      </c>
      <c r="G87" s="45"/>
      <c r="H87" s="45"/>
      <c r="I87" s="45"/>
      <c r="J87" s="45"/>
      <c r="K87" s="45"/>
      <c r="L87" s="45"/>
      <c r="M87" s="45"/>
      <c r="N87" s="232"/>
    </row>
    <row r="88" spans="1:14" ht="12.75">
      <c r="A88" s="233" t="s">
        <v>291</v>
      </c>
      <c r="B88" s="234" t="s">
        <v>34</v>
      </c>
      <c r="C88" s="234"/>
      <c r="D88" s="235"/>
      <c r="E88" s="236" t="s">
        <v>292</v>
      </c>
      <c r="F88" s="234" t="s">
        <v>40</v>
      </c>
      <c r="G88" s="234"/>
      <c r="H88" s="234"/>
      <c r="I88" s="234"/>
      <c r="J88" s="234"/>
      <c r="K88" s="234"/>
      <c r="L88" s="234"/>
      <c r="M88" s="234"/>
      <c r="N88" s="225"/>
    </row>
    <row r="89" spans="1:14" ht="12.75">
      <c r="A89" s="237" t="s">
        <v>293</v>
      </c>
      <c r="B89" s="238" t="s">
        <v>169</v>
      </c>
      <c r="C89" s="238"/>
      <c r="D89" s="239"/>
      <c r="E89" s="240" t="s">
        <v>294</v>
      </c>
      <c r="F89" s="238" t="s">
        <v>155</v>
      </c>
      <c r="G89" s="238"/>
      <c r="H89" s="238"/>
      <c r="I89" s="238"/>
      <c r="J89" s="238"/>
      <c r="K89" s="238"/>
      <c r="L89" s="238"/>
      <c r="M89" s="238"/>
      <c r="N89" s="225"/>
    </row>
    <row r="90" spans="1:14" ht="12.75">
      <c r="A90" s="241" t="s">
        <v>55</v>
      </c>
      <c r="B90" s="238" t="s">
        <v>125</v>
      </c>
      <c r="C90" s="238"/>
      <c r="D90" s="239"/>
      <c r="E90" s="242" t="s">
        <v>296</v>
      </c>
      <c r="F90" s="238" t="s">
        <v>159</v>
      </c>
      <c r="G90" s="238"/>
      <c r="H90" s="238"/>
      <c r="I90" s="238"/>
      <c r="J90" s="238"/>
      <c r="K90" s="238"/>
      <c r="L90" s="238"/>
      <c r="M90" s="238"/>
      <c r="N90" s="225"/>
    </row>
    <row r="91" spans="1:14" ht="12.75">
      <c r="A91" s="243" t="s">
        <v>389</v>
      </c>
      <c r="B91" s="244"/>
      <c r="C91" s="245"/>
      <c r="D91" s="246"/>
      <c r="E91" s="243" t="s">
        <v>389</v>
      </c>
      <c r="F91" s="247"/>
      <c r="G91" s="247"/>
      <c r="H91" s="247"/>
      <c r="I91" s="247"/>
      <c r="J91" s="247"/>
      <c r="K91" s="247"/>
      <c r="L91" s="247"/>
      <c r="M91" s="247"/>
      <c r="N91" s="232"/>
    </row>
    <row r="92" spans="1:14" ht="12.75">
      <c r="A92" s="237"/>
      <c r="B92" s="238" t="s">
        <v>169</v>
      </c>
      <c r="C92" s="238"/>
      <c r="D92" s="239"/>
      <c r="E92" s="240"/>
      <c r="F92" s="238" t="s">
        <v>155</v>
      </c>
      <c r="G92" s="238"/>
      <c r="H92" s="238"/>
      <c r="I92" s="238"/>
      <c r="J92" s="238"/>
      <c r="K92" s="238"/>
      <c r="L92" s="238"/>
      <c r="M92" s="238"/>
      <c r="N92" s="225"/>
    </row>
    <row r="93" spans="1:14" ht="12.75">
      <c r="A93" s="248"/>
      <c r="B93" s="238" t="s">
        <v>125</v>
      </c>
      <c r="C93" s="238"/>
      <c r="D93" s="239"/>
      <c r="E93" s="249"/>
      <c r="F93" s="238" t="s">
        <v>159</v>
      </c>
      <c r="G93" s="238"/>
      <c r="H93" s="238"/>
      <c r="I93" s="238"/>
      <c r="J93" s="238"/>
      <c r="K93" s="238"/>
      <c r="L93" s="238"/>
      <c r="M93" s="238"/>
      <c r="N93" s="225"/>
    </row>
    <row r="94" spans="1:14" ht="12.75">
      <c r="A94" s="45"/>
      <c r="B94" s="45"/>
      <c r="C94" s="45"/>
      <c r="D94" s="45"/>
      <c r="E94" s="57" t="s">
        <v>390</v>
      </c>
      <c r="F94" s="76"/>
      <c r="G94" s="76"/>
      <c r="H94" s="76"/>
      <c r="I94" s="45"/>
      <c r="J94" s="45"/>
      <c r="K94" s="45"/>
      <c r="L94" s="77"/>
      <c r="M94" s="48"/>
      <c r="N94" s="232"/>
    </row>
    <row r="95" spans="1:14" ht="12.75">
      <c r="A95" s="130" t="s">
        <v>391</v>
      </c>
      <c r="B95" s="45"/>
      <c r="C95" s="45"/>
      <c r="D95" s="45"/>
      <c r="E95" s="250" t="s">
        <v>302</v>
      </c>
      <c r="F95" s="250" t="s">
        <v>303</v>
      </c>
      <c r="G95" s="250" t="s">
        <v>304</v>
      </c>
      <c r="H95" s="250" t="s">
        <v>305</v>
      </c>
      <c r="I95" s="250" t="s">
        <v>306</v>
      </c>
      <c r="J95" s="251" t="s">
        <v>242</v>
      </c>
      <c r="K95" s="251"/>
      <c r="L95" s="252" t="s">
        <v>307</v>
      </c>
      <c r="M95" s="252" t="s">
        <v>308</v>
      </c>
      <c r="N95" s="225"/>
    </row>
    <row r="96" spans="1:14" ht="12.75">
      <c r="A96" s="253" t="s">
        <v>309</v>
      </c>
      <c r="B96" s="254" t="str">
        <f>IF(B89&gt;"",B89&amp;" - "&amp;F89,"")</f>
        <v>Carina Englund - Carolina Nykänen</v>
      </c>
      <c r="C96" s="255"/>
      <c r="D96" s="256"/>
      <c r="E96" s="93">
        <v>2</v>
      </c>
      <c r="F96" s="93">
        <v>3</v>
      </c>
      <c r="G96" s="93">
        <v>4</v>
      </c>
      <c r="H96" s="93"/>
      <c r="I96" s="93"/>
      <c r="J96" s="257">
        <f>IF(ISBLANK(E96),"",COUNTIF(E96:I96,"&gt;=0"))</f>
        <v>3</v>
      </c>
      <c r="K96" s="258">
        <f>IF(ISBLANK(E96),"",(IF(LEFT(E96,1)="-",1,0)+IF(LEFT(F96,1)="-",1,0)+IF(LEFT(G96,1)="-",1,0)+IF(LEFT(H96,1)="-",1,0)+IF(LEFT(I96,1)="-",1,0)))</f>
        <v>0</v>
      </c>
      <c r="L96" s="259">
        <f>IF(J96=3,1,"")</f>
        <v>1</v>
      </c>
      <c r="M96" s="260">
        <f>IF(K96=3,1,"")</f>
      </c>
      <c r="N96" s="225"/>
    </row>
    <row r="97" spans="1:14" ht="12.75">
      <c r="A97" s="253" t="s">
        <v>310</v>
      </c>
      <c r="B97" s="255" t="str">
        <f>IF(B90&gt;"",B90&amp;" - "&amp;F90,"")</f>
        <v>Sofie Eriksson - Lili Lampen</v>
      </c>
      <c r="C97" s="254"/>
      <c r="D97" s="256"/>
      <c r="E97" s="92">
        <v>2</v>
      </c>
      <c r="F97" s="93">
        <v>1</v>
      </c>
      <c r="G97" s="93">
        <v>2</v>
      </c>
      <c r="H97" s="93"/>
      <c r="I97" s="93"/>
      <c r="J97" s="257">
        <f>IF(ISBLANK(E97),"",COUNTIF(E97:I97,"&gt;=0"))</f>
        <v>3</v>
      </c>
      <c r="K97" s="258">
        <f>IF(ISBLANK(E97),"",(IF(LEFT(E97,1)="-",1,0)+IF(LEFT(F97,1)="-",1,0)+IF(LEFT(G97,1)="-",1,0)+IF(LEFT(H97,1)="-",1,0)+IF(LEFT(I97,1)="-",1,0)))</f>
        <v>0</v>
      </c>
      <c r="L97" s="259">
        <f>IF(J97=3,1,"")</f>
        <v>1</v>
      </c>
      <c r="M97" s="260">
        <f>IF(K97=3,1,"")</f>
      </c>
      <c r="N97" s="225"/>
    </row>
    <row r="98" spans="1:14" ht="12.75">
      <c r="A98" s="261" t="s">
        <v>392</v>
      </c>
      <c r="B98" s="262" t="str">
        <f>IF(B92&gt;"",B92&amp;" / "&amp;B93,"")</f>
        <v>Carina Englund / Sofie Eriksson</v>
      </c>
      <c r="C98" s="263" t="str">
        <f>IF(F92&gt;"",F92&amp;" / "&amp;F93,"")</f>
        <v>Carolina Nykänen / Lili Lampen</v>
      </c>
      <c r="D98" s="264"/>
      <c r="E98" s="265">
        <v>1</v>
      </c>
      <c r="F98" s="266">
        <v>2</v>
      </c>
      <c r="G98" s="267">
        <v>1</v>
      </c>
      <c r="H98" s="267"/>
      <c r="I98" s="267"/>
      <c r="J98" s="257">
        <f>IF(ISBLANK(E98),"",COUNTIF(E98:I98,"&gt;=0"))</f>
        <v>3</v>
      </c>
      <c r="K98" s="258">
        <f>IF(ISBLANK(E98),"",(IF(LEFT(E98,1)="-",1,0)+IF(LEFT(F98,1)="-",1,0)+IF(LEFT(G98,1)="-",1,0)+IF(LEFT(H98,1)="-",1,0)+IF(LEFT(I98,1)="-",1,0)))</f>
        <v>0</v>
      </c>
      <c r="L98" s="259">
        <f>IF(J98=3,1,"")</f>
        <v>1</v>
      </c>
      <c r="M98" s="260">
        <f>IF(K98=3,1,"")</f>
      </c>
      <c r="N98" s="225"/>
    </row>
    <row r="99" spans="1:14" ht="12.75">
      <c r="A99" s="253" t="s">
        <v>317</v>
      </c>
      <c r="B99" s="255" t="str">
        <f>IF(B89&gt;"",B89&amp;" - "&amp;F90,"")</f>
        <v>Carina Englund - Lili Lampen</v>
      </c>
      <c r="C99" s="254"/>
      <c r="D99" s="256"/>
      <c r="E99" s="119"/>
      <c r="F99" s="93"/>
      <c r="G99" s="93"/>
      <c r="H99" s="93"/>
      <c r="I99" s="93"/>
      <c r="J99" s="257">
        <f>IF(ISBLANK(E99),"",COUNTIF(E99:I99,"&gt;=0"))</f>
      </c>
      <c r="K99" s="258">
        <f>IF(ISBLANK(E99),"",(IF(LEFT(E99,1)="-",1,0)+IF(LEFT(F99,1)="-",1,0)+IF(LEFT(G99,1)="-",1,0)+IF(LEFT(H99,1)="-",1,0)+IF(LEFT(I99,1)="-",1,0)))</f>
      </c>
      <c r="L99" s="259">
        <f>IF(J99=3,1,"")</f>
      </c>
      <c r="M99" s="260">
        <f>IF(K99=3,1,"")</f>
      </c>
      <c r="N99" s="225"/>
    </row>
    <row r="100" spans="1:14" ht="12.75">
      <c r="A100" s="253" t="s">
        <v>312</v>
      </c>
      <c r="B100" s="255" t="str">
        <f>IF(B90&gt;"",B90&amp;" - "&amp;F89,"")</f>
        <v>Sofie Eriksson - Carolina Nykänen</v>
      </c>
      <c r="C100" s="254"/>
      <c r="D100" s="256"/>
      <c r="E100" s="93"/>
      <c r="F100" s="93"/>
      <c r="G100" s="93"/>
      <c r="H100" s="93"/>
      <c r="I100" s="93"/>
      <c r="J100" s="257">
        <f>IF(ISBLANK(E100),"",COUNTIF(E100:I100,"&gt;=0"))</f>
      </c>
      <c r="K100" s="268">
        <f>IF(ISBLANK(E100),"",(IF(LEFT(E100,1)="-",1,0)+IF(LEFT(F100,1)="-",1,0)+IF(LEFT(G100,1)="-",1,0)+IF(LEFT(H100,1)="-",1,0)+IF(LEFT(I100,1)="-",1,0)))</f>
      </c>
      <c r="L100" s="259">
        <f>IF(J100=3,1,"")</f>
      </c>
      <c r="M100" s="260">
        <f>IF(K100=3,1,"")</f>
      </c>
      <c r="N100" s="225"/>
    </row>
    <row r="101" spans="1:14" ht="12.75">
      <c r="A101" s="45"/>
      <c r="B101" s="45"/>
      <c r="C101" s="45"/>
      <c r="D101" s="45"/>
      <c r="E101" s="45"/>
      <c r="F101" s="45"/>
      <c r="G101" s="45"/>
      <c r="H101" s="269" t="s">
        <v>318</v>
      </c>
      <c r="I101" s="270"/>
      <c r="J101" s="271">
        <f>IF(ISBLANK(C96),"",SUM(J96:J100))</f>
      </c>
      <c r="K101" s="271">
        <f>IF(ISBLANK(D96),"",SUM(K96:K100))</f>
      </c>
      <c r="L101" s="272">
        <f>IF(ISBLANK(E96),"",SUM(L96:L100))</f>
        <v>3</v>
      </c>
      <c r="M101" s="273">
        <f>IF(ISBLANK(E96),"",SUM(M96:M100))</f>
        <v>0</v>
      </c>
      <c r="N101" s="225"/>
    </row>
    <row r="102" spans="1:14" ht="12.75">
      <c r="A102" s="79" t="s">
        <v>319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232"/>
    </row>
    <row r="103" spans="1:14" ht="12.75">
      <c r="A103" s="132" t="s">
        <v>320</v>
      </c>
      <c r="B103" s="132"/>
      <c r="C103" s="132" t="s">
        <v>321</v>
      </c>
      <c r="D103" s="44"/>
      <c r="E103" s="132"/>
      <c r="F103" s="132" t="s">
        <v>251</v>
      </c>
      <c r="G103" s="44"/>
      <c r="H103" s="132"/>
      <c r="I103" s="133" t="s">
        <v>322</v>
      </c>
      <c r="J103" s="48"/>
      <c r="K103" s="45"/>
      <c r="L103" s="45"/>
      <c r="M103" s="45"/>
      <c r="N103" s="232"/>
    </row>
    <row r="104" spans="1:14" ht="12.75">
      <c r="A104" s="45"/>
      <c r="B104" s="45"/>
      <c r="C104" s="45"/>
      <c r="D104" s="45"/>
      <c r="E104" s="45"/>
      <c r="F104" s="45"/>
      <c r="G104" s="45"/>
      <c r="H104" s="45"/>
      <c r="I104" s="274" t="str">
        <f>IF(L101=3,B88,IF(M101=3,F88,""))</f>
        <v>ParPi</v>
      </c>
      <c r="J104" s="274"/>
      <c r="K104" s="274"/>
      <c r="L104" s="274"/>
      <c r="M104" s="274"/>
      <c r="N104" s="225"/>
    </row>
    <row r="105" spans="1:14" ht="12.75">
      <c r="A105" s="275"/>
      <c r="B105" s="275"/>
      <c r="C105" s="275"/>
      <c r="D105" s="275"/>
      <c r="E105" s="275"/>
      <c r="F105" s="275"/>
      <c r="G105" s="275"/>
      <c r="H105" s="275"/>
      <c r="I105" s="276"/>
      <c r="J105" s="276"/>
      <c r="K105" s="276"/>
      <c r="L105" s="276"/>
      <c r="M105" s="276"/>
      <c r="N105" s="277"/>
    </row>
    <row r="110" spans="1:14" ht="12.75">
      <c r="A110" s="218"/>
      <c r="B110" s="219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1"/>
    </row>
    <row r="111" spans="1:14" ht="12.75">
      <c r="A111" s="48"/>
      <c r="B111" s="79" t="s">
        <v>380</v>
      </c>
      <c r="C111" s="45"/>
      <c r="D111" s="45"/>
      <c r="E111" s="48"/>
      <c r="F111" s="222" t="s">
        <v>279</v>
      </c>
      <c r="G111" s="223"/>
      <c r="H111" s="224" t="s">
        <v>381</v>
      </c>
      <c r="I111" s="224"/>
      <c r="J111" s="224"/>
      <c r="K111" s="224"/>
      <c r="L111" s="224"/>
      <c r="M111" s="224"/>
      <c r="N111" s="225"/>
    </row>
    <row r="112" spans="1:14" ht="12.75">
      <c r="A112" s="51"/>
      <c r="B112" s="226" t="s">
        <v>382</v>
      </c>
      <c r="C112" s="45"/>
      <c r="D112" s="45"/>
      <c r="E112" s="48"/>
      <c r="F112" s="222" t="s">
        <v>282</v>
      </c>
      <c r="G112" s="223"/>
      <c r="H112" s="224"/>
      <c r="I112" s="224"/>
      <c r="J112" s="224"/>
      <c r="K112" s="224"/>
      <c r="L112" s="224"/>
      <c r="M112" s="224"/>
      <c r="N112" s="225"/>
    </row>
    <row r="113" spans="1:14" ht="12.75">
      <c r="A113" s="45"/>
      <c r="B113" s="227" t="s">
        <v>383</v>
      </c>
      <c r="C113" s="45"/>
      <c r="D113" s="45"/>
      <c r="E113" s="45"/>
      <c r="F113" s="222" t="s">
        <v>285</v>
      </c>
      <c r="G113" s="228"/>
      <c r="H113" s="224"/>
      <c r="I113" s="224"/>
      <c r="J113" s="224"/>
      <c r="K113" s="224"/>
      <c r="L113" s="224"/>
      <c r="M113" s="224"/>
      <c r="N113" s="225"/>
    </row>
    <row r="114" spans="1:14" ht="12.75">
      <c r="A114" s="45"/>
      <c r="B114" s="45"/>
      <c r="C114" s="45"/>
      <c r="D114" s="45"/>
      <c r="E114" s="45"/>
      <c r="F114" s="222" t="s">
        <v>385</v>
      </c>
      <c r="G114" s="223"/>
      <c r="H114" s="229"/>
      <c r="I114" s="229"/>
      <c r="J114" s="229"/>
      <c r="K114" s="230" t="s">
        <v>386</v>
      </c>
      <c r="L114" s="231">
        <v>0.5</v>
      </c>
      <c r="M114" s="231"/>
      <c r="N114" s="225"/>
    </row>
    <row r="115" spans="1:14" ht="12.75">
      <c r="A115" s="48"/>
      <c r="B115" s="76" t="s">
        <v>387</v>
      </c>
      <c r="C115" s="45"/>
      <c r="D115" s="45"/>
      <c r="E115" s="45"/>
      <c r="F115" s="76" t="s">
        <v>387</v>
      </c>
      <c r="G115" s="45"/>
      <c r="H115" s="45"/>
      <c r="I115" s="45"/>
      <c r="J115" s="45"/>
      <c r="K115" s="45"/>
      <c r="L115" s="45"/>
      <c r="M115" s="45"/>
      <c r="N115" s="232"/>
    </row>
    <row r="116" spans="1:14" ht="12.75">
      <c r="A116" s="233" t="s">
        <v>291</v>
      </c>
      <c r="B116" s="234" t="s">
        <v>32</v>
      </c>
      <c r="C116" s="234"/>
      <c r="D116" s="235"/>
      <c r="E116" s="236" t="s">
        <v>292</v>
      </c>
      <c r="F116" s="234" t="s">
        <v>40</v>
      </c>
      <c r="G116" s="234"/>
      <c r="H116" s="234"/>
      <c r="I116" s="234"/>
      <c r="J116" s="234"/>
      <c r="K116" s="234"/>
      <c r="L116" s="234"/>
      <c r="M116" s="234"/>
      <c r="N116" s="225"/>
    </row>
    <row r="117" spans="1:14" ht="12.75">
      <c r="A117" s="237" t="s">
        <v>293</v>
      </c>
      <c r="B117" s="238" t="s">
        <v>201</v>
      </c>
      <c r="C117" s="238"/>
      <c r="D117" s="239"/>
      <c r="E117" s="240" t="s">
        <v>294</v>
      </c>
      <c r="F117" s="238" t="s">
        <v>155</v>
      </c>
      <c r="G117" s="238"/>
      <c r="H117" s="238"/>
      <c r="I117" s="238"/>
      <c r="J117" s="238"/>
      <c r="K117" s="238"/>
      <c r="L117" s="238"/>
      <c r="M117" s="238"/>
      <c r="N117" s="225"/>
    </row>
    <row r="118" spans="1:14" ht="12.75">
      <c r="A118" s="241" t="s">
        <v>55</v>
      </c>
      <c r="B118" s="238" t="s">
        <v>388</v>
      </c>
      <c r="C118" s="238"/>
      <c r="D118" s="239"/>
      <c r="E118" s="242" t="s">
        <v>296</v>
      </c>
      <c r="F118" s="238" t="s">
        <v>159</v>
      </c>
      <c r="G118" s="238"/>
      <c r="H118" s="238"/>
      <c r="I118" s="238"/>
      <c r="J118" s="238"/>
      <c r="K118" s="238"/>
      <c r="L118" s="238"/>
      <c r="M118" s="238"/>
      <c r="N118" s="225"/>
    </row>
    <row r="119" spans="1:14" ht="12.75">
      <c r="A119" s="243" t="s">
        <v>389</v>
      </c>
      <c r="B119" s="244"/>
      <c r="C119" s="245"/>
      <c r="D119" s="246"/>
      <c r="E119" s="243" t="s">
        <v>389</v>
      </c>
      <c r="F119" s="247"/>
      <c r="G119" s="247"/>
      <c r="H119" s="247"/>
      <c r="I119" s="247"/>
      <c r="J119" s="247"/>
      <c r="K119" s="247"/>
      <c r="L119" s="247"/>
      <c r="M119" s="247"/>
      <c r="N119" s="232"/>
    </row>
    <row r="120" spans="1:14" ht="12.75">
      <c r="A120" s="237"/>
      <c r="B120" s="238" t="s">
        <v>201</v>
      </c>
      <c r="C120" s="238"/>
      <c r="D120" s="239"/>
      <c r="E120" s="240"/>
      <c r="F120" s="238" t="s">
        <v>155</v>
      </c>
      <c r="G120" s="238"/>
      <c r="H120" s="238"/>
      <c r="I120" s="238"/>
      <c r="J120" s="238"/>
      <c r="K120" s="238"/>
      <c r="L120" s="238"/>
      <c r="M120" s="238"/>
      <c r="N120" s="225"/>
    </row>
    <row r="121" spans="1:14" ht="12.75">
      <c r="A121" s="248"/>
      <c r="B121" s="238" t="s">
        <v>388</v>
      </c>
      <c r="C121" s="238"/>
      <c r="D121" s="239"/>
      <c r="E121" s="249"/>
      <c r="F121" s="238" t="s">
        <v>159</v>
      </c>
      <c r="G121" s="238"/>
      <c r="H121" s="238"/>
      <c r="I121" s="238"/>
      <c r="J121" s="238"/>
      <c r="K121" s="238"/>
      <c r="L121" s="238"/>
      <c r="M121" s="238"/>
      <c r="N121" s="225"/>
    </row>
    <row r="122" spans="1:14" ht="12.75">
      <c r="A122" s="45"/>
      <c r="B122" s="45"/>
      <c r="C122" s="45"/>
      <c r="D122" s="45"/>
      <c r="E122" s="57" t="s">
        <v>390</v>
      </c>
      <c r="F122" s="76"/>
      <c r="G122" s="76"/>
      <c r="H122" s="76"/>
      <c r="I122" s="45"/>
      <c r="J122" s="45"/>
      <c r="K122" s="45"/>
      <c r="L122" s="77"/>
      <c r="M122" s="48"/>
      <c r="N122" s="232"/>
    </row>
    <row r="123" spans="1:14" ht="12.75">
      <c r="A123" s="130" t="s">
        <v>391</v>
      </c>
      <c r="B123" s="45"/>
      <c r="C123" s="45"/>
      <c r="D123" s="45"/>
      <c r="E123" s="250" t="s">
        <v>302</v>
      </c>
      <c r="F123" s="250" t="s">
        <v>303</v>
      </c>
      <c r="G123" s="250" t="s">
        <v>304</v>
      </c>
      <c r="H123" s="250" t="s">
        <v>305</v>
      </c>
      <c r="I123" s="250" t="s">
        <v>306</v>
      </c>
      <c r="J123" s="251" t="s">
        <v>242</v>
      </c>
      <c r="K123" s="251"/>
      <c r="L123" s="252" t="s">
        <v>307</v>
      </c>
      <c r="M123" s="252" t="s">
        <v>308</v>
      </c>
      <c r="N123" s="225"/>
    </row>
    <row r="124" spans="1:14" ht="12.75">
      <c r="A124" s="253" t="s">
        <v>309</v>
      </c>
      <c r="B124" s="254" t="str">
        <f>IF(B117&gt;"",B117&amp;" - "&amp;F117,"")</f>
        <v>Pihla Eriksson - Carolina Nykänen</v>
      </c>
      <c r="C124" s="255"/>
      <c r="D124" s="256"/>
      <c r="E124" s="93">
        <v>1</v>
      </c>
      <c r="F124" s="93">
        <v>2</v>
      </c>
      <c r="G124" s="93">
        <v>3</v>
      </c>
      <c r="H124" s="93"/>
      <c r="I124" s="93"/>
      <c r="J124" s="257">
        <f>IF(ISBLANK(E124),"",COUNTIF(E124:I124,"&gt;=0"))</f>
        <v>3</v>
      </c>
      <c r="K124" s="258">
        <f>IF(ISBLANK(E124),"",(IF(LEFT(E124,1)="-",1,0)+IF(LEFT(F124,1)="-",1,0)+IF(LEFT(G124,1)="-",1,0)+IF(LEFT(H124,1)="-",1,0)+IF(LEFT(I124,1)="-",1,0)))</f>
        <v>0</v>
      </c>
      <c r="L124" s="259">
        <f>IF(J124=3,1,"")</f>
        <v>1</v>
      </c>
      <c r="M124" s="260">
        <f>IF(K124=3,1,"")</f>
      </c>
      <c r="N124" s="225"/>
    </row>
    <row r="125" spans="1:14" ht="12.75">
      <c r="A125" s="253" t="s">
        <v>310</v>
      </c>
      <c r="B125" s="255" t="str">
        <f>IF(B118&gt;"",B118&amp;" - "&amp;F118,"")</f>
        <v>Annika Lundström - Lili Lampen</v>
      </c>
      <c r="C125" s="254"/>
      <c r="D125" s="256"/>
      <c r="E125" s="92">
        <v>3</v>
      </c>
      <c r="F125" s="93">
        <v>3</v>
      </c>
      <c r="G125" s="93">
        <v>4</v>
      </c>
      <c r="H125" s="93"/>
      <c r="I125" s="93"/>
      <c r="J125" s="257">
        <f>IF(ISBLANK(E125),"",COUNTIF(E125:I125,"&gt;=0"))</f>
        <v>3</v>
      </c>
      <c r="K125" s="258">
        <f>IF(ISBLANK(E125),"",(IF(LEFT(E125,1)="-",1,0)+IF(LEFT(F125,1)="-",1,0)+IF(LEFT(G125,1)="-",1,0)+IF(LEFT(H125,1)="-",1,0)+IF(LEFT(I125,1)="-",1,0)))</f>
        <v>0</v>
      </c>
      <c r="L125" s="259">
        <f>IF(J125=3,1,"")</f>
        <v>1</v>
      </c>
      <c r="M125" s="260">
        <f>IF(K125=3,1,"")</f>
      </c>
      <c r="N125" s="225"/>
    </row>
    <row r="126" spans="1:14" ht="12.75">
      <c r="A126" s="261" t="s">
        <v>392</v>
      </c>
      <c r="B126" s="262" t="str">
        <f>IF(B120&gt;"",B120&amp;" / "&amp;B121,"")</f>
        <v>Pihla Eriksson / Annika Lundström</v>
      </c>
      <c r="C126" s="263" t="str">
        <f>IF(F120&gt;"",F120&amp;" / "&amp;F121,"")</f>
        <v>Carolina Nykänen / Lili Lampen</v>
      </c>
      <c r="D126" s="264"/>
      <c r="E126" s="265">
        <v>5</v>
      </c>
      <c r="F126" s="266">
        <v>2</v>
      </c>
      <c r="G126" s="267">
        <v>1</v>
      </c>
      <c r="H126" s="267"/>
      <c r="I126" s="267"/>
      <c r="J126" s="257">
        <f>IF(ISBLANK(E126),"",COUNTIF(E126:I126,"&gt;=0"))</f>
        <v>3</v>
      </c>
      <c r="K126" s="258">
        <f>IF(ISBLANK(E126),"",(IF(LEFT(E126,1)="-",1,0)+IF(LEFT(F126,1)="-",1,0)+IF(LEFT(G126,1)="-",1,0)+IF(LEFT(H126,1)="-",1,0)+IF(LEFT(I126,1)="-",1,0)))</f>
        <v>0</v>
      </c>
      <c r="L126" s="259">
        <f>IF(J126=3,1,"")</f>
        <v>1</v>
      </c>
      <c r="M126" s="260">
        <f>IF(K126=3,1,"")</f>
      </c>
      <c r="N126" s="225"/>
    </row>
    <row r="127" spans="1:14" ht="12.75">
      <c r="A127" s="253" t="s">
        <v>317</v>
      </c>
      <c r="B127" s="255" t="str">
        <f>IF(B117&gt;"",B117&amp;" - "&amp;F118,"")</f>
        <v>Pihla Eriksson - Lili Lampen</v>
      </c>
      <c r="C127" s="254"/>
      <c r="D127" s="256"/>
      <c r="E127" s="119"/>
      <c r="F127" s="93"/>
      <c r="G127" s="93"/>
      <c r="H127" s="93"/>
      <c r="I127" s="93"/>
      <c r="J127" s="257">
        <f>IF(ISBLANK(E127),"",COUNTIF(E127:I127,"&gt;=0"))</f>
      </c>
      <c r="K127" s="258">
        <f>IF(ISBLANK(E127),"",(IF(LEFT(E127,1)="-",1,0)+IF(LEFT(F127,1)="-",1,0)+IF(LEFT(G127,1)="-",1,0)+IF(LEFT(H127,1)="-",1,0)+IF(LEFT(I127,1)="-",1,0)))</f>
      </c>
      <c r="L127" s="259">
        <f>IF(J127=3,1,"")</f>
      </c>
      <c r="M127" s="260">
        <f>IF(K127=3,1,"")</f>
      </c>
      <c r="N127" s="225"/>
    </row>
    <row r="128" spans="1:14" ht="12.75">
      <c r="A128" s="253" t="s">
        <v>312</v>
      </c>
      <c r="B128" s="255" t="str">
        <f>IF(B118&gt;"",B118&amp;" - "&amp;F117,"")</f>
        <v>Annika Lundström - Carolina Nykänen</v>
      </c>
      <c r="C128" s="254"/>
      <c r="D128" s="256"/>
      <c r="E128" s="93"/>
      <c r="F128" s="93"/>
      <c r="G128" s="93"/>
      <c r="H128" s="93"/>
      <c r="I128" s="93"/>
      <c r="J128" s="257">
        <f>IF(ISBLANK(E128),"",COUNTIF(E128:I128,"&gt;=0"))</f>
      </c>
      <c r="K128" s="268">
        <f>IF(ISBLANK(E128),"",(IF(LEFT(E128,1)="-",1,0)+IF(LEFT(F128,1)="-",1,0)+IF(LEFT(G128,1)="-",1,0)+IF(LEFT(H128,1)="-",1,0)+IF(LEFT(I128,1)="-",1,0)))</f>
      </c>
      <c r="L128" s="259">
        <f>IF(J128=3,1,"")</f>
      </c>
      <c r="M128" s="260">
        <f>IF(K128=3,1,"")</f>
      </c>
      <c r="N128" s="225"/>
    </row>
    <row r="129" spans="1:14" ht="12.75">
      <c r="A129" s="45"/>
      <c r="B129" s="45"/>
      <c r="C129" s="45"/>
      <c r="D129" s="45"/>
      <c r="E129" s="45"/>
      <c r="F129" s="45"/>
      <c r="G129" s="45"/>
      <c r="H129" s="269" t="s">
        <v>318</v>
      </c>
      <c r="I129" s="270"/>
      <c r="J129" s="271">
        <f>IF(ISBLANK(C124),"",SUM(J124:J128))</f>
      </c>
      <c r="K129" s="271">
        <f>IF(ISBLANK(D124),"",SUM(K124:K128))</f>
      </c>
      <c r="L129" s="272">
        <f>IF(ISBLANK(E124),"",SUM(L124:L128))</f>
        <v>3</v>
      </c>
      <c r="M129" s="273">
        <f>IF(ISBLANK(E124),"",SUM(M124:M128))</f>
        <v>0</v>
      </c>
      <c r="N129" s="225"/>
    </row>
    <row r="130" spans="1:14" ht="12.75">
      <c r="A130" s="79" t="s">
        <v>319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232"/>
    </row>
    <row r="131" spans="1:14" ht="12.75">
      <c r="A131" s="132" t="s">
        <v>320</v>
      </c>
      <c r="B131" s="132"/>
      <c r="C131" s="132" t="s">
        <v>321</v>
      </c>
      <c r="D131" s="44"/>
      <c r="E131" s="132"/>
      <c r="F131" s="132" t="s">
        <v>251</v>
      </c>
      <c r="G131" s="44"/>
      <c r="H131" s="132"/>
      <c r="I131" s="133" t="s">
        <v>322</v>
      </c>
      <c r="J131" s="48"/>
      <c r="K131" s="45"/>
      <c r="L131" s="45"/>
      <c r="M131" s="45"/>
      <c r="N131" s="232"/>
    </row>
    <row r="132" spans="1:14" ht="12.75">
      <c r="A132" s="45"/>
      <c r="B132" s="45"/>
      <c r="C132" s="45"/>
      <c r="D132" s="45"/>
      <c r="E132" s="45"/>
      <c r="F132" s="45"/>
      <c r="G132" s="45"/>
      <c r="H132" s="45"/>
      <c r="I132" s="274" t="str">
        <f>IF(L129=3,B116,IF(M129=3,F116,""))</f>
        <v>MBF 1</v>
      </c>
      <c r="J132" s="274"/>
      <c r="K132" s="274"/>
      <c r="L132" s="274"/>
      <c r="M132" s="274"/>
      <c r="N132" s="225"/>
    </row>
    <row r="133" spans="1:14" ht="12.75">
      <c r="A133" s="275"/>
      <c r="B133" s="275"/>
      <c r="C133" s="275"/>
      <c r="D133" s="275"/>
      <c r="E133" s="275"/>
      <c r="F133" s="275"/>
      <c r="G133" s="275"/>
      <c r="H133" s="275"/>
      <c r="I133" s="276"/>
      <c r="J133" s="276"/>
      <c r="K133" s="276"/>
      <c r="L133" s="276"/>
      <c r="M133" s="276"/>
      <c r="N133" s="277"/>
    </row>
    <row r="137" spans="1:14" ht="12.75">
      <c r="A137" s="218"/>
      <c r="B137" s="219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1"/>
    </row>
    <row r="138" spans="1:14" ht="12.75">
      <c r="A138" s="48"/>
      <c r="B138" s="79" t="s">
        <v>380</v>
      </c>
      <c r="C138" s="45"/>
      <c r="D138" s="45"/>
      <c r="E138" s="48"/>
      <c r="F138" s="222" t="s">
        <v>279</v>
      </c>
      <c r="G138" s="223"/>
      <c r="H138" s="224" t="s">
        <v>381</v>
      </c>
      <c r="I138" s="224"/>
      <c r="J138" s="224"/>
      <c r="K138" s="224"/>
      <c r="L138" s="224"/>
      <c r="M138" s="224"/>
      <c r="N138" s="225"/>
    </row>
    <row r="139" spans="1:14" ht="12.75">
      <c r="A139" s="51"/>
      <c r="B139" s="226" t="s">
        <v>382</v>
      </c>
      <c r="C139" s="45"/>
      <c r="D139" s="45"/>
      <c r="E139" s="48"/>
      <c r="F139" s="222" t="s">
        <v>282</v>
      </c>
      <c r="G139" s="223"/>
      <c r="H139" s="224"/>
      <c r="I139" s="224"/>
      <c r="J139" s="224"/>
      <c r="K139" s="224"/>
      <c r="L139" s="224"/>
      <c r="M139" s="224"/>
      <c r="N139" s="225"/>
    </row>
    <row r="140" spans="1:14" ht="12.75">
      <c r="A140" s="45"/>
      <c r="B140" s="227" t="s">
        <v>383</v>
      </c>
      <c r="C140" s="45"/>
      <c r="D140" s="45"/>
      <c r="E140" s="45"/>
      <c r="F140" s="222" t="s">
        <v>285</v>
      </c>
      <c r="G140" s="228"/>
      <c r="H140" s="224"/>
      <c r="I140" s="224"/>
      <c r="J140" s="224"/>
      <c r="K140" s="224"/>
      <c r="L140" s="224"/>
      <c r="M140" s="224"/>
      <c r="N140" s="225"/>
    </row>
    <row r="141" spans="1:14" ht="12.75">
      <c r="A141" s="45"/>
      <c r="B141" s="45"/>
      <c r="C141" s="45"/>
      <c r="D141" s="45"/>
      <c r="E141" s="45"/>
      <c r="F141" s="222" t="s">
        <v>385</v>
      </c>
      <c r="G141" s="223"/>
      <c r="H141" s="229"/>
      <c r="I141" s="229"/>
      <c r="J141" s="229"/>
      <c r="K141" s="230" t="s">
        <v>386</v>
      </c>
      <c r="L141" s="231">
        <v>0.5</v>
      </c>
      <c r="M141" s="231"/>
      <c r="N141" s="225"/>
    </row>
    <row r="142" spans="1:14" ht="12.75">
      <c r="A142" s="48"/>
      <c r="B142" s="76" t="s">
        <v>387</v>
      </c>
      <c r="C142" s="45"/>
      <c r="D142" s="45"/>
      <c r="E142" s="45"/>
      <c r="F142" s="76" t="s">
        <v>387</v>
      </c>
      <c r="G142" s="45"/>
      <c r="H142" s="45"/>
      <c r="I142" s="45"/>
      <c r="J142" s="45"/>
      <c r="K142" s="45"/>
      <c r="L142" s="45"/>
      <c r="M142" s="45"/>
      <c r="N142" s="232"/>
    </row>
    <row r="143" spans="1:14" ht="12.75">
      <c r="A143" s="233" t="s">
        <v>291</v>
      </c>
      <c r="B143" s="234" t="s">
        <v>38</v>
      </c>
      <c r="C143" s="234"/>
      <c r="D143" s="235"/>
      <c r="E143" s="236" t="s">
        <v>292</v>
      </c>
      <c r="F143" s="234" t="s">
        <v>393</v>
      </c>
      <c r="G143" s="234"/>
      <c r="H143" s="234"/>
      <c r="I143" s="234"/>
      <c r="J143" s="234"/>
      <c r="K143" s="234"/>
      <c r="L143" s="234"/>
      <c r="M143" s="234"/>
      <c r="N143" s="225"/>
    </row>
    <row r="144" spans="1:14" ht="12.75">
      <c r="A144" s="237" t="s">
        <v>293</v>
      </c>
      <c r="B144" s="238" t="s">
        <v>164</v>
      </c>
      <c r="C144" s="238"/>
      <c r="D144" s="239"/>
      <c r="E144" s="240" t="s">
        <v>294</v>
      </c>
      <c r="F144" s="238" t="s">
        <v>169</v>
      </c>
      <c r="G144" s="238"/>
      <c r="H144" s="238"/>
      <c r="I144" s="238"/>
      <c r="J144" s="238"/>
      <c r="K144" s="238"/>
      <c r="L144" s="238"/>
      <c r="M144" s="238"/>
      <c r="N144" s="225"/>
    </row>
    <row r="145" spans="1:14" ht="12.75">
      <c r="A145" s="241" t="s">
        <v>55</v>
      </c>
      <c r="B145" s="238" t="s">
        <v>160</v>
      </c>
      <c r="C145" s="238"/>
      <c r="D145" s="239"/>
      <c r="E145" s="242" t="s">
        <v>296</v>
      </c>
      <c r="F145" s="238" t="s">
        <v>125</v>
      </c>
      <c r="G145" s="238"/>
      <c r="H145" s="238"/>
      <c r="I145" s="238"/>
      <c r="J145" s="238"/>
      <c r="K145" s="238"/>
      <c r="L145" s="238"/>
      <c r="M145" s="238"/>
      <c r="N145" s="225"/>
    </row>
    <row r="146" spans="1:14" ht="12.75">
      <c r="A146" s="243" t="s">
        <v>389</v>
      </c>
      <c r="B146" s="244"/>
      <c r="C146" s="245"/>
      <c r="D146" s="246"/>
      <c r="E146" s="243" t="s">
        <v>389</v>
      </c>
      <c r="F146" s="247"/>
      <c r="G146" s="247"/>
      <c r="H146" s="247"/>
      <c r="I146" s="247"/>
      <c r="J146" s="247"/>
      <c r="K146" s="247"/>
      <c r="L146" s="247"/>
      <c r="M146" s="247"/>
      <c r="N146" s="232"/>
    </row>
    <row r="147" spans="1:14" ht="12.75">
      <c r="A147" s="237"/>
      <c r="B147" s="238" t="s">
        <v>164</v>
      </c>
      <c r="C147" s="238"/>
      <c r="D147" s="239"/>
      <c r="E147" s="240"/>
      <c r="F147" s="238" t="s">
        <v>169</v>
      </c>
      <c r="G147" s="238"/>
      <c r="H147" s="238"/>
      <c r="I147" s="238"/>
      <c r="J147" s="238"/>
      <c r="K147" s="238"/>
      <c r="L147" s="238"/>
      <c r="M147" s="238"/>
      <c r="N147" s="225"/>
    </row>
    <row r="148" spans="1:14" ht="12.75">
      <c r="A148" s="248"/>
      <c r="B148" s="238" t="s">
        <v>160</v>
      </c>
      <c r="C148" s="238"/>
      <c r="D148" s="239"/>
      <c r="E148" s="249"/>
      <c r="F148" s="238" t="s">
        <v>125</v>
      </c>
      <c r="G148" s="238"/>
      <c r="H148" s="238"/>
      <c r="I148" s="238"/>
      <c r="J148" s="238"/>
      <c r="K148" s="238"/>
      <c r="L148" s="238"/>
      <c r="M148" s="238"/>
      <c r="N148" s="225"/>
    </row>
    <row r="149" spans="1:14" ht="12.75">
      <c r="A149" s="45"/>
      <c r="B149" s="45"/>
      <c r="C149" s="45"/>
      <c r="D149" s="45"/>
      <c r="E149" s="57" t="s">
        <v>390</v>
      </c>
      <c r="F149" s="76"/>
      <c r="G149" s="76"/>
      <c r="H149" s="76"/>
      <c r="I149" s="45"/>
      <c r="J149" s="45"/>
      <c r="K149" s="45"/>
      <c r="L149" s="77"/>
      <c r="M149" s="48"/>
      <c r="N149" s="232"/>
    </row>
    <row r="150" spans="1:14" ht="12.75">
      <c r="A150" s="130" t="s">
        <v>391</v>
      </c>
      <c r="B150" s="45"/>
      <c r="C150" s="45"/>
      <c r="D150" s="45"/>
      <c r="E150" s="250" t="s">
        <v>302</v>
      </c>
      <c r="F150" s="250" t="s">
        <v>303</v>
      </c>
      <c r="G150" s="250" t="s">
        <v>304</v>
      </c>
      <c r="H150" s="250" t="s">
        <v>305</v>
      </c>
      <c r="I150" s="250" t="s">
        <v>306</v>
      </c>
      <c r="J150" s="251" t="s">
        <v>242</v>
      </c>
      <c r="K150" s="251"/>
      <c r="L150" s="252" t="s">
        <v>307</v>
      </c>
      <c r="M150" s="252" t="s">
        <v>308</v>
      </c>
      <c r="N150" s="225"/>
    </row>
    <row r="151" spans="1:14" ht="12.75">
      <c r="A151" s="253" t="s">
        <v>309</v>
      </c>
      <c r="B151" s="254" t="str">
        <f>IF(B144&gt;"",B144&amp;" - "&amp;F144,"")</f>
        <v>Marianna Saarialho - Carina Englund</v>
      </c>
      <c r="C151" s="255"/>
      <c r="D151" s="256"/>
      <c r="E151" s="93">
        <v>8</v>
      </c>
      <c r="F151" s="93">
        <v>8</v>
      </c>
      <c r="G151" s="93">
        <v>-9</v>
      </c>
      <c r="H151" s="93">
        <v>-6</v>
      </c>
      <c r="I151" s="93">
        <v>-8</v>
      </c>
      <c r="J151" s="257">
        <f>IF(ISBLANK(E151),"",COUNTIF(E151:I151,"&gt;=0"))</f>
        <v>2</v>
      </c>
      <c r="K151" s="258">
        <f>IF(ISBLANK(E151),"",(IF(LEFT(E151,1)="-",1,0)+IF(LEFT(F151,1)="-",1,0)+IF(LEFT(G151,1)="-",1,0)+IF(LEFT(H151,1)="-",1,0)+IF(LEFT(I151,1)="-",1,0)))</f>
        <v>3</v>
      </c>
      <c r="L151" s="259">
        <f>IF(J151=3,1,"")</f>
      </c>
      <c r="M151" s="260">
        <f>IF(K151=3,1,"")</f>
        <v>1</v>
      </c>
      <c r="N151" s="225"/>
    </row>
    <row r="152" spans="1:14" ht="12.75">
      <c r="A152" s="253" t="s">
        <v>310</v>
      </c>
      <c r="B152" s="255" t="str">
        <f>IF(B145&gt;"",B145&amp;" - "&amp;F145,"")</f>
        <v>Kaarina Saarialho - Sofie Eriksson</v>
      </c>
      <c r="C152" s="254"/>
      <c r="D152" s="256"/>
      <c r="E152" s="92">
        <v>-6</v>
      </c>
      <c r="F152" s="93">
        <v>-5</v>
      </c>
      <c r="G152" s="93">
        <v>-1</v>
      </c>
      <c r="H152" s="93"/>
      <c r="I152" s="93"/>
      <c r="J152" s="257">
        <f>IF(ISBLANK(E152),"",COUNTIF(E152:I152,"&gt;=0"))</f>
        <v>0</v>
      </c>
      <c r="K152" s="258">
        <f>IF(ISBLANK(E152),"",(IF(LEFT(E152,1)="-",1,0)+IF(LEFT(F152,1)="-",1,0)+IF(LEFT(G152,1)="-",1,0)+IF(LEFT(H152,1)="-",1,0)+IF(LEFT(I152,1)="-",1,0)))</f>
        <v>3</v>
      </c>
      <c r="L152" s="259">
        <f>IF(J152=3,1,"")</f>
      </c>
      <c r="M152" s="260">
        <f>IF(K152=3,1,"")</f>
        <v>1</v>
      </c>
      <c r="N152" s="225"/>
    </row>
    <row r="153" spans="1:14" ht="12.75">
      <c r="A153" s="261" t="s">
        <v>392</v>
      </c>
      <c r="B153" s="262" t="str">
        <f>IF(B147&gt;"",B147&amp;" / "&amp;B148,"")</f>
        <v>Marianna Saarialho / Kaarina Saarialho</v>
      </c>
      <c r="C153" s="263" t="str">
        <f>IF(F147&gt;"",F147&amp;" / "&amp;F148,"")</f>
        <v>Carina Englund / Sofie Eriksson</v>
      </c>
      <c r="D153" s="264"/>
      <c r="E153" s="265">
        <v>-7</v>
      </c>
      <c r="F153" s="266">
        <v>-7</v>
      </c>
      <c r="G153" s="267">
        <v>-5</v>
      </c>
      <c r="H153" s="267"/>
      <c r="I153" s="267"/>
      <c r="J153" s="257">
        <f>IF(ISBLANK(E153),"",COUNTIF(E153:I153,"&gt;=0"))</f>
        <v>0</v>
      </c>
      <c r="K153" s="258">
        <f>IF(ISBLANK(E153),"",(IF(LEFT(E153,1)="-",1,0)+IF(LEFT(F153,1)="-",1,0)+IF(LEFT(G153,1)="-",1,0)+IF(LEFT(H153,1)="-",1,0)+IF(LEFT(I153,1)="-",1,0)))</f>
        <v>3</v>
      </c>
      <c r="L153" s="259">
        <f>IF(J153=3,1,"")</f>
      </c>
      <c r="M153" s="260">
        <f>IF(K153=3,1,"")</f>
        <v>1</v>
      </c>
      <c r="N153" s="225"/>
    </row>
    <row r="154" spans="1:14" ht="12.75">
      <c r="A154" s="253" t="s">
        <v>317</v>
      </c>
      <c r="B154" s="255" t="str">
        <f>IF(B144&gt;"",B144&amp;" - "&amp;F145,"")</f>
        <v>Marianna Saarialho - Sofie Eriksson</v>
      </c>
      <c r="C154" s="254"/>
      <c r="D154" s="256"/>
      <c r="E154" s="119"/>
      <c r="F154" s="93"/>
      <c r="G154" s="93"/>
      <c r="H154" s="93"/>
      <c r="I154" s="93"/>
      <c r="J154" s="257">
        <f>IF(ISBLANK(E154),"",COUNTIF(E154:I154,"&gt;=0"))</f>
      </c>
      <c r="K154" s="258">
        <f>IF(ISBLANK(E154),"",(IF(LEFT(E154,1)="-",1,0)+IF(LEFT(F154,1)="-",1,0)+IF(LEFT(G154,1)="-",1,0)+IF(LEFT(H154,1)="-",1,0)+IF(LEFT(I154,1)="-",1,0)))</f>
      </c>
      <c r="L154" s="259">
        <f>IF(J154=3,1,"")</f>
      </c>
      <c r="M154" s="260">
        <f>IF(K154=3,1,"")</f>
      </c>
      <c r="N154" s="225"/>
    </row>
    <row r="155" spans="1:14" ht="12.75">
      <c r="A155" s="253" t="s">
        <v>312</v>
      </c>
      <c r="B155" s="255" t="str">
        <f>IF(B145&gt;"",B145&amp;" - "&amp;F144,"")</f>
        <v>Kaarina Saarialho - Carina Englund</v>
      </c>
      <c r="C155" s="254"/>
      <c r="D155" s="256"/>
      <c r="E155" s="93"/>
      <c r="F155" s="93"/>
      <c r="G155" s="93"/>
      <c r="H155" s="93"/>
      <c r="I155" s="93"/>
      <c r="J155" s="257">
        <f>IF(ISBLANK(E155),"",COUNTIF(E155:I155,"&gt;=0"))</f>
      </c>
      <c r="K155" s="268">
        <f>IF(ISBLANK(E155),"",(IF(LEFT(E155,1)="-",1,0)+IF(LEFT(F155,1)="-",1,0)+IF(LEFT(G155,1)="-",1,0)+IF(LEFT(H155,1)="-",1,0)+IF(LEFT(I155,1)="-",1,0)))</f>
      </c>
      <c r="L155" s="259">
        <f>IF(J155=3,1,"")</f>
      </c>
      <c r="M155" s="260">
        <f>IF(K155=3,1,"")</f>
      </c>
      <c r="N155" s="225"/>
    </row>
    <row r="156" spans="1:14" ht="12.75">
      <c r="A156" s="45"/>
      <c r="B156" s="45"/>
      <c r="C156" s="45"/>
      <c r="D156" s="45"/>
      <c r="E156" s="45"/>
      <c r="F156" s="45"/>
      <c r="G156" s="45"/>
      <c r="H156" s="269" t="s">
        <v>318</v>
      </c>
      <c r="I156" s="270"/>
      <c r="J156" s="271">
        <f>IF(ISBLANK(C151),"",SUM(J151:J155))</f>
      </c>
      <c r="K156" s="271">
        <f>IF(ISBLANK(D151),"",SUM(K151:K155))</f>
      </c>
      <c r="L156" s="272">
        <f>IF(ISBLANK(E151),"",SUM(L151:L155))</f>
        <v>0</v>
      </c>
      <c r="M156" s="273">
        <f>IF(ISBLANK(E151),"",SUM(M151:M155))</f>
        <v>3</v>
      </c>
      <c r="N156" s="225"/>
    </row>
    <row r="157" spans="1:14" ht="12.75">
      <c r="A157" s="79" t="s">
        <v>319</v>
      </c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232"/>
    </row>
    <row r="158" spans="1:14" ht="12.75">
      <c r="A158" s="132" t="s">
        <v>320</v>
      </c>
      <c r="B158" s="132"/>
      <c r="C158" s="132" t="s">
        <v>321</v>
      </c>
      <c r="D158" s="44"/>
      <c r="E158" s="132"/>
      <c r="F158" s="132" t="s">
        <v>251</v>
      </c>
      <c r="G158" s="44"/>
      <c r="H158" s="132"/>
      <c r="I158" s="133" t="s">
        <v>322</v>
      </c>
      <c r="J158" s="48"/>
      <c r="K158" s="45"/>
      <c r="L158" s="45"/>
      <c r="M158" s="45"/>
      <c r="N158" s="232"/>
    </row>
    <row r="159" spans="1:14" ht="12.75">
      <c r="A159" s="45"/>
      <c r="B159" s="45"/>
      <c r="C159" s="45"/>
      <c r="D159" s="45"/>
      <c r="E159" s="45"/>
      <c r="F159" s="45"/>
      <c r="G159" s="45"/>
      <c r="H159" s="45"/>
      <c r="I159" s="274" t="str">
        <f>IF(L156=3,B143,IF(M156=3,F143,""))</f>
        <v>Parpi</v>
      </c>
      <c r="J159" s="274"/>
      <c r="K159" s="274"/>
      <c r="L159" s="274"/>
      <c r="M159" s="274"/>
      <c r="N159" s="225"/>
    </row>
    <row r="160" spans="1:14" ht="12.75">
      <c r="A160" s="275"/>
      <c r="B160" s="275"/>
      <c r="C160" s="275"/>
      <c r="D160" s="275"/>
      <c r="E160" s="275"/>
      <c r="F160" s="275"/>
      <c r="G160" s="275"/>
      <c r="H160" s="275"/>
      <c r="I160" s="276"/>
      <c r="J160" s="276"/>
      <c r="K160" s="276"/>
      <c r="L160" s="276"/>
      <c r="M160" s="276"/>
      <c r="N160" s="277"/>
    </row>
    <row r="164" spans="1:14" ht="12.75">
      <c r="A164" s="218"/>
      <c r="B164" s="219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1"/>
    </row>
    <row r="165" spans="1:14" ht="12.75">
      <c r="A165" s="48"/>
      <c r="B165" s="79" t="s">
        <v>380</v>
      </c>
      <c r="C165" s="45"/>
      <c r="D165" s="45"/>
      <c r="E165" s="48"/>
      <c r="F165" s="222" t="s">
        <v>279</v>
      </c>
      <c r="G165" s="223"/>
      <c r="H165" s="224" t="s">
        <v>381</v>
      </c>
      <c r="I165" s="224"/>
      <c r="J165" s="224"/>
      <c r="K165" s="224"/>
      <c r="L165" s="224"/>
      <c r="M165" s="224"/>
      <c r="N165" s="225"/>
    </row>
    <row r="166" spans="1:14" ht="12.75">
      <c r="A166" s="51"/>
      <c r="B166" s="226" t="s">
        <v>382</v>
      </c>
      <c r="C166" s="45"/>
      <c r="D166" s="45"/>
      <c r="E166" s="48"/>
      <c r="F166" s="222" t="s">
        <v>282</v>
      </c>
      <c r="G166" s="223"/>
      <c r="H166" s="224"/>
      <c r="I166" s="224"/>
      <c r="J166" s="224"/>
      <c r="K166" s="224"/>
      <c r="L166" s="224"/>
      <c r="M166" s="224"/>
      <c r="N166" s="225"/>
    </row>
    <row r="167" spans="1:14" ht="12.75">
      <c r="A167" s="45"/>
      <c r="B167" s="227" t="s">
        <v>383</v>
      </c>
      <c r="C167" s="45"/>
      <c r="D167" s="45"/>
      <c r="E167" s="45"/>
      <c r="F167" s="222" t="s">
        <v>285</v>
      </c>
      <c r="G167" s="228"/>
      <c r="H167" s="224"/>
      <c r="I167" s="224"/>
      <c r="J167" s="224"/>
      <c r="K167" s="224"/>
      <c r="L167" s="224"/>
      <c r="M167" s="224"/>
      <c r="N167" s="225"/>
    </row>
    <row r="168" spans="1:14" ht="12.75">
      <c r="A168" s="45"/>
      <c r="B168" s="45"/>
      <c r="C168" s="45"/>
      <c r="D168" s="45"/>
      <c r="E168" s="45"/>
      <c r="F168" s="222" t="s">
        <v>385</v>
      </c>
      <c r="G168" s="223"/>
      <c r="H168" s="229"/>
      <c r="I168" s="229"/>
      <c r="J168" s="229"/>
      <c r="K168" s="230" t="s">
        <v>386</v>
      </c>
      <c r="L168" s="231">
        <v>0.5</v>
      </c>
      <c r="M168" s="231"/>
      <c r="N168" s="225"/>
    </row>
    <row r="169" spans="1:14" ht="12.75">
      <c r="A169" s="48"/>
      <c r="B169" s="76" t="s">
        <v>387</v>
      </c>
      <c r="C169" s="45"/>
      <c r="D169" s="45"/>
      <c r="E169" s="45"/>
      <c r="F169" s="76" t="s">
        <v>387</v>
      </c>
      <c r="G169" s="45"/>
      <c r="H169" s="45"/>
      <c r="I169" s="45"/>
      <c r="J169" s="45"/>
      <c r="K169" s="45"/>
      <c r="L169" s="45"/>
      <c r="M169" s="45"/>
      <c r="N169" s="232"/>
    </row>
    <row r="170" spans="1:14" ht="12.75">
      <c r="A170" s="233" t="s">
        <v>291</v>
      </c>
      <c r="B170" s="234" t="s">
        <v>36</v>
      </c>
      <c r="C170" s="234"/>
      <c r="D170" s="235"/>
      <c r="E170" s="236" t="s">
        <v>292</v>
      </c>
      <c r="F170" s="234" t="s">
        <v>393</v>
      </c>
      <c r="G170" s="234"/>
      <c r="H170" s="234"/>
      <c r="I170" s="234"/>
      <c r="J170" s="234"/>
      <c r="K170" s="234"/>
      <c r="L170" s="234"/>
      <c r="M170" s="234"/>
      <c r="N170" s="225"/>
    </row>
    <row r="171" spans="1:14" ht="12.75">
      <c r="A171" s="237" t="s">
        <v>293</v>
      </c>
      <c r="B171" s="238" t="s">
        <v>62</v>
      </c>
      <c r="C171" s="238"/>
      <c r="D171" s="239"/>
      <c r="E171" s="240" t="s">
        <v>294</v>
      </c>
      <c r="F171" s="238" t="s">
        <v>169</v>
      </c>
      <c r="G171" s="238"/>
      <c r="H171" s="238"/>
      <c r="I171" s="238"/>
      <c r="J171" s="238"/>
      <c r="K171" s="238"/>
      <c r="L171" s="238"/>
      <c r="M171" s="238"/>
      <c r="N171" s="225"/>
    </row>
    <row r="172" spans="1:14" ht="12.75">
      <c r="A172" s="241" t="s">
        <v>55</v>
      </c>
      <c r="B172" s="238" t="s">
        <v>167</v>
      </c>
      <c r="C172" s="238"/>
      <c r="D172" s="239"/>
      <c r="E172" s="242" t="s">
        <v>296</v>
      </c>
      <c r="F172" s="238" t="s">
        <v>125</v>
      </c>
      <c r="G172" s="238"/>
      <c r="H172" s="238"/>
      <c r="I172" s="238"/>
      <c r="J172" s="238"/>
      <c r="K172" s="238"/>
      <c r="L172" s="238"/>
      <c r="M172" s="238"/>
      <c r="N172" s="225"/>
    </row>
    <row r="173" spans="1:14" ht="12.75">
      <c r="A173" s="243" t="s">
        <v>389</v>
      </c>
      <c r="B173" s="244"/>
      <c r="C173" s="245"/>
      <c r="D173" s="246"/>
      <c r="E173" s="243" t="s">
        <v>389</v>
      </c>
      <c r="F173" s="247" t="s">
        <v>169</v>
      </c>
      <c r="G173" s="247"/>
      <c r="H173" s="247"/>
      <c r="I173" s="247"/>
      <c r="J173" s="247"/>
      <c r="K173" s="247"/>
      <c r="L173" s="247"/>
      <c r="M173" s="247"/>
      <c r="N173" s="232"/>
    </row>
    <row r="174" spans="1:14" ht="12.75">
      <c r="A174" s="237"/>
      <c r="B174" s="238" t="s">
        <v>62</v>
      </c>
      <c r="C174" s="238"/>
      <c r="D174" s="239"/>
      <c r="E174" s="240"/>
      <c r="F174" s="238" t="s">
        <v>125</v>
      </c>
      <c r="G174" s="238"/>
      <c r="H174" s="238"/>
      <c r="I174" s="238"/>
      <c r="J174" s="238"/>
      <c r="K174" s="238"/>
      <c r="L174" s="238"/>
      <c r="M174" s="238"/>
      <c r="N174" s="225"/>
    </row>
    <row r="175" spans="1:14" ht="12.75">
      <c r="A175" s="248"/>
      <c r="B175" s="238" t="s">
        <v>167</v>
      </c>
      <c r="C175" s="238"/>
      <c r="D175" s="239"/>
      <c r="E175" s="249"/>
      <c r="F175" s="238" t="s">
        <v>394</v>
      </c>
      <c r="G175" s="238"/>
      <c r="H175" s="238"/>
      <c r="I175" s="238"/>
      <c r="J175" s="238"/>
      <c r="K175" s="238"/>
      <c r="L175" s="238"/>
      <c r="M175" s="238"/>
      <c r="N175" s="225"/>
    </row>
    <row r="176" spans="1:14" ht="12.75">
      <c r="A176" s="45"/>
      <c r="B176" s="45"/>
      <c r="C176" s="45"/>
      <c r="D176" s="45"/>
      <c r="E176" s="57" t="s">
        <v>390</v>
      </c>
      <c r="F176" s="76"/>
      <c r="G176" s="76"/>
      <c r="H176" s="76"/>
      <c r="I176" s="45"/>
      <c r="J176" s="45"/>
      <c r="K176" s="45"/>
      <c r="L176" s="77"/>
      <c r="M176" s="48"/>
      <c r="N176" s="232"/>
    </row>
    <row r="177" spans="1:14" ht="12.75">
      <c r="A177" s="130" t="s">
        <v>391</v>
      </c>
      <c r="B177" s="45"/>
      <c r="C177" s="45"/>
      <c r="D177" s="45"/>
      <c r="E177" s="250" t="s">
        <v>302</v>
      </c>
      <c r="F177" s="250" t="s">
        <v>303</v>
      </c>
      <c r="G177" s="250" t="s">
        <v>304</v>
      </c>
      <c r="H177" s="250" t="s">
        <v>305</v>
      </c>
      <c r="I177" s="250" t="s">
        <v>306</v>
      </c>
      <c r="J177" s="251" t="s">
        <v>242</v>
      </c>
      <c r="K177" s="251"/>
      <c r="L177" s="252" t="s">
        <v>307</v>
      </c>
      <c r="M177" s="252" t="s">
        <v>308</v>
      </c>
      <c r="N177" s="225"/>
    </row>
    <row r="178" spans="1:14" ht="12.75">
      <c r="A178" s="253" t="s">
        <v>309</v>
      </c>
      <c r="B178" s="254" t="str">
        <f>IF(B171&gt;"",B171&amp;" - "&amp;F171,"")</f>
        <v>Ksenia Nerman - Carina Englund</v>
      </c>
      <c r="C178" s="255"/>
      <c r="D178" s="256"/>
      <c r="E178" s="93">
        <v>-9</v>
      </c>
      <c r="F178" s="93">
        <v>6</v>
      </c>
      <c r="G178" s="93">
        <v>8</v>
      </c>
      <c r="H178" s="93">
        <v>-8</v>
      </c>
      <c r="I178" s="93">
        <v>-13</v>
      </c>
      <c r="J178" s="257">
        <f>IF(ISBLANK(E178),"",COUNTIF(E178:I178,"&gt;=0"))</f>
        <v>2</v>
      </c>
      <c r="K178" s="258">
        <f>IF(ISBLANK(E178),"",(IF(LEFT(E178,1)="-",1,0)+IF(LEFT(F178,1)="-",1,0)+IF(LEFT(G178,1)="-",1,0)+IF(LEFT(H178,1)="-",1,0)+IF(LEFT(I178,1)="-",1,0)))</f>
        <v>3</v>
      </c>
      <c r="L178" s="259">
        <f>IF(J178=3,1,"")</f>
      </c>
      <c r="M178" s="260">
        <f>IF(K178=3,1,"")</f>
        <v>1</v>
      </c>
      <c r="N178" s="225"/>
    </row>
    <row r="179" spans="1:14" ht="12.75">
      <c r="A179" s="253" t="s">
        <v>310</v>
      </c>
      <c r="B179" s="255" t="str">
        <f>IF(B172&gt;"",B172&amp;" - "&amp;F172,"")</f>
        <v>Katrin Pelli - Sofie Eriksson</v>
      </c>
      <c r="C179" s="254"/>
      <c r="D179" s="256"/>
      <c r="E179" s="92">
        <v>-4</v>
      </c>
      <c r="F179" s="93">
        <v>-7</v>
      </c>
      <c r="G179" s="93">
        <v>-3</v>
      </c>
      <c r="H179" s="93"/>
      <c r="I179" s="93"/>
      <c r="J179" s="257">
        <f>IF(ISBLANK(E179),"",COUNTIF(E179:I179,"&gt;=0"))</f>
        <v>0</v>
      </c>
      <c r="K179" s="258">
        <f>IF(ISBLANK(E179),"",(IF(LEFT(E179,1)="-",1,0)+IF(LEFT(F179,1)="-",1,0)+IF(LEFT(G179,1)="-",1,0)+IF(LEFT(H179,1)="-",1,0)+IF(LEFT(I179,1)="-",1,0)))</f>
        <v>3</v>
      </c>
      <c r="L179" s="259">
        <f>IF(J179=3,1,"")</f>
      </c>
      <c r="M179" s="260">
        <f>IF(K179=3,1,"")</f>
        <v>1</v>
      </c>
      <c r="N179" s="225"/>
    </row>
    <row r="180" spans="1:14" ht="12.75">
      <c r="A180" s="261" t="s">
        <v>392</v>
      </c>
      <c r="B180" s="262" t="str">
        <f>IF(B174&gt;"",B174&amp;" / "&amp;B175,"")</f>
        <v>Ksenia Nerman / Katrin Pelli</v>
      </c>
      <c r="C180" s="263" t="str">
        <f>IF(F174&gt;"",F174&amp;" / "&amp;F175,"")</f>
        <v>Sofie Eriksson / uu</v>
      </c>
      <c r="D180" s="264"/>
      <c r="E180" s="265">
        <v>-7</v>
      </c>
      <c r="F180" s="266">
        <v>8</v>
      </c>
      <c r="G180" s="267">
        <v>-3</v>
      </c>
      <c r="H180" s="267">
        <v>-1</v>
      </c>
      <c r="I180" s="267"/>
      <c r="J180" s="257">
        <f>IF(ISBLANK(E180),"",COUNTIF(E180:I180,"&gt;=0"))</f>
        <v>1</v>
      </c>
      <c r="K180" s="258">
        <f>IF(ISBLANK(E180),"",(IF(LEFT(E180,1)="-",1,0)+IF(LEFT(F180,1)="-",1,0)+IF(LEFT(G180,1)="-",1,0)+IF(LEFT(H180,1)="-",1,0)+IF(LEFT(I180,1)="-",1,0)))</f>
        <v>3</v>
      </c>
      <c r="L180" s="259">
        <f>IF(J180=3,1,"")</f>
      </c>
      <c r="M180" s="260">
        <f>IF(K180=3,1,"")</f>
        <v>1</v>
      </c>
      <c r="N180" s="225"/>
    </row>
    <row r="181" spans="1:14" ht="12.75">
      <c r="A181" s="253" t="s">
        <v>317</v>
      </c>
      <c r="B181" s="255" t="str">
        <f>IF(B171&gt;"",B171&amp;" - "&amp;F172,"")</f>
        <v>Ksenia Nerman - Sofie Eriksson</v>
      </c>
      <c r="C181" s="254"/>
      <c r="D181" s="256"/>
      <c r="E181" s="119"/>
      <c r="F181" s="93"/>
      <c r="G181" s="93"/>
      <c r="H181" s="93"/>
      <c r="I181" s="93"/>
      <c r="J181" s="257">
        <f>IF(ISBLANK(E181),"",COUNTIF(E181:I181,"&gt;=0"))</f>
      </c>
      <c r="K181" s="258">
        <f>IF(ISBLANK(E181),"",(IF(LEFT(E181,1)="-",1,0)+IF(LEFT(F181,1)="-",1,0)+IF(LEFT(G181,1)="-",1,0)+IF(LEFT(H181,1)="-",1,0)+IF(LEFT(I181,1)="-",1,0)))</f>
      </c>
      <c r="L181" s="259">
        <f>IF(J181=3,1,"")</f>
      </c>
      <c r="M181" s="260">
        <f>IF(K181=3,1,"")</f>
      </c>
      <c r="N181" s="225"/>
    </row>
    <row r="182" spans="1:14" ht="12.75">
      <c r="A182" s="253" t="s">
        <v>312</v>
      </c>
      <c r="B182" s="255" t="str">
        <f>IF(B172&gt;"",B172&amp;" - "&amp;F171,"")</f>
        <v>Katrin Pelli - Carina Englund</v>
      </c>
      <c r="C182" s="254"/>
      <c r="D182" s="256"/>
      <c r="E182" s="93"/>
      <c r="F182" s="93"/>
      <c r="G182" s="93"/>
      <c r="H182" s="93"/>
      <c r="I182" s="93"/>
      <c r="J182" s="257">
        <f>IF(ISBLANK(E182),"",COUNTIF(E182:I182,"&gt;=0"))</f>
      </c>
      <c r="K182" s="268">
        <f>IF(ISBLANK(E182),"",(IF(LEFT(E182,1)="-",1,0)+IF(LEFT(F182,1)="-",1,0)+IF(LEFT(G182,1)="-",1,0)+IF(LEFT(H182,1)="-",1,0)+IF(LEFT(I182,1)="-",1,0)))</f>
      </c>
      <c r="L182" s="259">
        <f>IF(J182=3,1,"")</f>
      </c>
      <c r="M182" s="260">
        <f>IF(K182=3,1,"")</f>
      </c>
      <c r="N182" s="225"/>
    </row>
    <row r="183" spans="1:14" ht="12.75">
      <c r="A183" s="45"/>
      <c r="B183" s="45"/>
      <c r="C183" s="45"/>
      <c r="D183" s="45"/>
      <c r="E183" s="45"/>
      <c r="F183" s="45"/>
      <c r="G183" s="45"/>
      <c r="H183" s="269" t="s">
        <v>318</v>
      </c>
      <c r="I183" s="270"/>
      <c r="J183" s="271">
        <f>IF(ISBLANK(C178),"",SUM(J178:J182))</f>
      </c>
      <c r="K183" s="271">
        <f>IF(ISBLANK(D178),"",SUM(K178:K182))</f>
      </c>
      <c r="L183" s="272">
        <f>IF(ISBLANK(E178),"",SUM(L178:L182))</f>
        <v>0</v>
      </c>
      <c r="M183" s="273">
        <f>IF(ISBLANK(E178),"",SUM(M178:M182))</f>
        <v>3</v>
      </c>
      <c r="N183" s="225"/>
    </row>
    <row r="184" spans="1:14" ht="12.75">
      <c r="A184" s="79" t="s">
        <v>319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232"/>
    </row>
    <row r="185" spans="1:14" ht="12.75">
      <c r="A185" s="132" t="s">
        <v>320</v>
      </c>
      <c r="B185" s="132"/>
      <c r="C185" s="132" t="s">
        <v>321</v>
      </c>
      <c r="D185" s="44"/>
      <c r="E185" s="132"/>
      <c r="F185" s="132" t="s">
        <v>251</v>
      </c>
      <c r="G185" s="44"/>
      <c r="H185" s="132"/>
      <c r="I185" s="133" t="s">
        <v>322</v>
      </c>
      <c r="J185" s="48"/>
      <c r="K185" s="45"/>
      <c r="L185" s="45"/>
      <c r="M185" s="45"/>
      <c r="N185" s="232"/>
    </row>
    <row r="186" spans="1:14" ht="12.75">
      <c r="A186" s="45"/>
      <c r="B186" s="45"/>
      <c r="C186" s="45"/>
      <c r="D186" s="45"/>
      <c r="E186" s="45"/>
      <c r="F186" s="45"/>
      <c r="G186" s="45"/>
      <c r="H186" s="45"/>
      <c r="I186" s="274" t="str">
        <f>IF(L183=3,B170,IF(M183=3,F170,""))</f>
        <v>Parpi</v>
      </c>
      <c r="J186" s="274"/>
      <c r="K186" s="274"/>
      <c r="L186" s="274"/>
      <c r="M186" s="274"/>
      <c r="N186" s="225"/>
    </row>
    <row r="187" spans="1:14" ht="12.75">
      <c r="A187" s="275"/>
      <c r="B187" s="275"/>
      <c r="C187" s="275"/>
      <c r="D187" s="275"/>
      <c r="E187" s="275"/>
      <c r="F187" s="275"/>
      <c r="G187" s="275"/>
      <c r="H187" s="275"/>
      <c r="I187" s="276"/>
      <c r="J187" s="276"/>
      <c r="K187" s="276"/>
      <c r="L187" s="276"/>
      <c r="M187" s="276"/>
      <c r="N187" s="277"/>
    </row>
    <row r="191" spans="1:14" ht="12.75">
      <c r="A191" s="218"/>
      <c r="B191" s="219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1"/>
    </row>
    <row r="192" spans="1:14" ht="12.75">
      <c r="A192" s="48"/>
      <c r="B192" s="79" t="s">
        <v>380</v>
      </c>
      <c r="C192" s="45"/>
      <c r="D192" s="45"/>
      <c r="E192" s="48"/>
      <c r="F192" s="222" t="s">
        <v>279</v>
      </c>
      <c r="G192" s="223"/>
      <c r="H192" s="224" t="s">
        <v>381</v>
      </c>
      <c r="I192" s="224"/>
      <c r="J192" s="224"/>
      <c r="K192" s="224"/>
      <c r="L192" s="224"/>
      <c r="M192" s="224"/>
      <c r="N192" s="225"/>
    </row>
    <row r="193" spans="1:14" ht="12.75">
      <c r="A193" s="51"/>
      <c r="B193" s="226" t="s">
        <v>382</v>
      </c>
      <c r="C193" s="45"/>
      <c r="D193" s="45"/>
      <c r="E193" s="48"/>
      <c r="F193" s="222" t="s">
        <v>282</v>
      </c>
      <c r="G193" s="223"/>
      <c r="H193" s="224"/>
      <c r="I193" s="224"/>
      <c r="J193" s="224"/>
      <c r="K193" s="224"/>
      <c r="L193" s="224"/>
      <c r="M193" s="224"/>
      <c r="N193" s="225"/>
    </row>
    <row r="194" spans="1:14" ht="12.75">
      <c r="A194" s="45"/>
      <c r="B194" s="227" t="s">
        <v>383</v>
      </c>
      <c r="C194" s="45"/>
      <c r="D194" s="45"/>
      <c r="E194" s="45"/>
      <c r="F194" s="222" t="s">
        <v>285</v>
      </c>
      <c r="G194" s="228"/>
      <c r="H194" s="224"/>
      <c r="I194" s="224"/>
      <c r="J194" s="224"/>
      <c r="K194" s="224"/>
      <c r="L194" s="224"/>
      <c r="M194" s="224"/>
      <c r="N194" s="225"/>
    </row>
    <row r="195" spans="1:14" ht="12.75">
      <c r="A195" s="45"/>
      <c r="B195" s="45"/>
      <c r="C195" s="45"/>
      <c r="D195" s="45"/>
      <c r="E195" s="45"/>
      <c r="F195" s="222" t="s">
        <v>385</v>
      </c>
      <c r="G195" s="223"/>
      <c r="H195" s="229"/>
      <c r="I195" s="229"/>
      <c r="J195" s="229"/>
      <c r="K195" s="230" t="s">
        <v>386</v>
      </c>
      <c r="L195" s="231">
        <v>0.5</v>
      </c>
      <c r="M195" s="231"/>
      <c r="N195" s="225"/>
    </row>
    <row r="196" spans="1:14" ht="12.75">
      <c r="A196" s="48"/>
      <c r="B196" s="76" t="s">
        <v>387</v>
      </c>
      <c r="C196" s="45"/>
      <c r="D196" s="45"/>
      <c r="E196" s="45"/>
      <c r="F196" s="76" t="s">
        <v>387</v>
      </c>
      <c r="G196" s="45"/>
      <c r="H196" s="45"/>
      <c r="I196" s="45"/>
      <c r="J196" s="45"/>
      <c r="K196" s="45"/>
      <c r="L196" s="45"/>
      <c r="M196" s="45"/>
      <c r="N196" s="232"/>
    </row>
    <row r="197" spans="1:14" ht="12.75">
      <c r="A197" s="233" t="s">
        <v>291</v>
      </c>
      <c r="B197" s="234" t="s">
        <v>38</v>
      </c>
      <c r="C197" s="234"/>
      <c r="D197" s="235"/>
      <c r="E197" s="236" t="s">
        <v>292</v>
      </c>
      <c r="F197" s="234" t="s">
        <v>40</v>
      </c>
      <c r="G197" s="234"/>
      <c r="H197" s="234"/>
      <c r="I197" s="234"/>
      <c r="J197" s="234"/>
      <c r="K197" s="234"/>
      <c r="L197" s="234"/>
      <c r="M197" s="234"/>
      <c r="N197" s="225"/>
    </row>
    <row r="198" spans="1:14" ht="12.75">
      <c r="A198" s="237" t="s">
        <v>293</v>
      </c>
      <c r="B198" s="238" t="s">
        <v>162</v>
      </c>
      <c r="C198" s="238"/>
      <c r="D198" s="239"/>
      <c r="E198" s="240" t="s">
        <v>294</v>
      </c>
      <c r="F198" s="238" t="s">
        <v>155</v>
      </c>
      <c r="G198" s="238"/>
      <c r="H198" s="238"/>
      <c r="I198" s="238"/>
      <c r="J198" s="238"/>
      <c r="K198" s="238"/>
      <c r="L198" s="238"/>
      <c r="M198" s="238"/>
      <c r="N198" s="225"/>
    </row>
    <row r="199" spans="1:14" ht="12.75">
      <c r="A199" s="241" t="s">
        <v>55</v>
      </c>
      <c r="B199" s="238" t="s">
        <v>160</v>
      </c>
      <c r="C199" s="238"/>
      <c r="D199" s="239"/>
      <c r="E199" s="242" t="s">
        <v>296</v>
      </c>
      <c r="F199" s="238" t="s">
        <v>159</v>
      </c>
      <c r="G199" s="238"/>
      <c r="H199" s="238"/>
      <c r="I199" s="238"/>
      <c r="J199" s="238"/>
      <c r="K199" s="238"/>
      <c r="L199" s="238"/>
      <c r="M199" s="238"/>
      <c r="N199" s="225"/>
    </row>
    <row r="200" spans="1:14" ht="12.75">
      <c r="A200" s="243" t="s">
        <v>389</v>
      </c>
      <c r="B200" s="244"/>
      <c r="C200" s="245"/>
      <c r="D200" s="246"/>
      <c r="E200" s="243" t="s">
        <v>389</v>
      </c>
      <c r="F200" s="247"/>
      <c r="G200" s="247"/>
      <c r="H200" s="247"/>
      <c r="I200" s="247"/>
      <c r="J200" s="247"/>
      <c r="K200" s="247"/>
      <c r="L200" s="247"/>
      <c r="M200" s="247"/>
      <c r="N200" s="232"/>
    </row>
    <row r="201" spans="1:14" ht="12.75">
      <c r="A201" s="237"/>
      <c r="B201" s="238" t="s">
        <v>162</v>
      </c>
      <c r="C201" s="238"/>
      <c r="D201" s="239"/>
      <c r="E201" s="240"/>
      <c r="F201" s="238" t="s">
        <v>155</v>
      </c>
      <c r="G201" s="238"/>
      <c r="H201" s="238"/>
      <c r="I201" s="238"/>
      <c r="J201" s="238"/>
      <c r="K201" s="238"/>
      <c r="L201" s="238"/>
      <c r="M201" s="238"/>
      <c r="N201" s="225"/>
    </row>
    <row r="202" spans="1:14" ht="12.75">
      <c r="A202" s="248"/>
      <c r="B202" s="238" t="s">
        <v>160</v>
      </c>
      <c r="C202" s="238"/>
      <c r="D202" s="239"/>
      <c r="E202" s="249"/>
      <c r="F202" s="238" t="s">
        <v>159</v>
      </c>
      <c r="G202" s="238"/>
      <c r="H202" s="238"/>
      <c r="I202" s="238"/>
      <c r="J202" s="238"/>
      <c r="K202" s="238"/>
      <c r="L202" s="238"/>
      <c r="M202" s="238"/>
      <c r="N202" s="225"/>
    </row>
    <row r="203" spans="1:14" ht="12.75">
      <c r="A203" s="45"/>
      <c r="B203" s="45"/>
      <c r="C203" s="45"/>
      <c r="D203" s="45"/>
      <c r="E203" s="57" t="s">
        <v>390</v>
      </c>
      <c r="F203" s="76"/>
      <c r="G203" s="76"/>
      <c r="H203" s="76"/>
      <c r="I203" s="45"/>
      <c r="J203" s="45"/>
      <c r="K203" s="45"/>
      <c r="L203" s="77"/>
      <c r="M203" s="48"/>
      <c r="N203" s="232"/>
    </row>
    <row r="204" spans="1:14" ht="12.75">
      <c r="A204" s="130" t="s">
        <v>391</v>
      </c>
      <c r="B204" s="45"/>
      <c r="C204" s="45"/>
      <c r="D204" s="45"/>
      <c r="E204" s="250" t="s">
        <v>302</v>
      </c>
      <c r="F204" s="250" t="s">
        <v>303</v>
      </c>
      <c r="G204" s="250" t="s">
        <v>304</v>
      </c>
      <c r="H204" s="250" t="s">
        <v>305</v>
      </c>
      <c r="I204" s="250" t="s">
        <v>306</v>
      </c>
      <c r="J204" s="251" t="s">
        <v>242</v>
      </c>
      <c r="K204" s="251"/>
      <c r="L204" s="252" t="s">
        <v>307</v>
      </c>
      <c r="M204" s="252" t="s">
        <v>308</v>
      </c>
      <c r="N204" s="225"/>
    </row>
    <row r="205" spans="1:14" ht="12.75">
      <c r="A205" s="253" t="s">
        <v>309</v>
      </c>
      <c r="B205" s="254" t="str">
        <f>IF(B198&gt;"",B198&amp;" - "&amp;F198,"")</f>
        <v>Eerika Käppi - Carolina Nykänen</v>
      </c>
      <c r="C205" s="255"/>
      <c r="D205" s="256"/>
      <c r="E205" s="93">
        <v>1</v>
      </c>
      <c r="F205" s="93">
        <v>5</v>
      </c>
      <c r="G205" s="93">
        <v>3</v>
      </c>
      <c r="H205" s="93"/>
      <c r="I205" s="93"/>
      <c r="J205" s="257">
        <f>IF(ISBLANK(E205),"",COUNTIF(E205:I205,"&gt;=0"))</f>
        <v>3</v>
      </c>
      <c r="K205" s="258">
        <f>IF(ISBLANK(E205),"",(IF(LEFT(E205,1)="-",1,0)+IF(LEFT(F205,1)="-",1,0)+IF(LEFT(G205,1)="-",1,0)+IF(LEFT(H205,1)="-",1,0)+IF(LEFT(I205,1)="-",1,0)))</f>
        <v>0</v>
      </c>
      <c r="L205" s="259">
        <f>IF(J205=3,1,"")</f>
        <v>1</v>
      </c>
      <c r="M205" s="260">
        <f>IF(K205=3,1,"")</f>
      </c>
      <c r="N205" s="225"/>
    </row>
    <row r="206" spans="1:14" ht="12.75">
      <c r="A206" s="253" t="s">
        <v>310</v>
      </c>
      <c r="B206" s="255" t="str">
        <f>IF(B199&gt;"",B199&amp;" - "&amp;F199,"")</f>
        <v>Kaarina Saarialho - Lili Lampen</v>
      </c>
      <c r="C206" s="254"/>
      <c r="D206" s="256"/>
      <c r="E206" s="92">
        <v>5</v>
      </c>
      <c r="F206" s="93">
        <v>6</v>
      </c>
      <c r="G206" s="93">
        <v>7</v>
      </c>
      <c r="H206" s="93"/>
      <c r="I206" s="93"/>
      <c r="J206" s="257">
        <f>IF(ISBLANK(E206),"",COUNTIF(E206:I206,"&gt;=0"))</f>
        <v>3</v>
      </c>
      <c r="K206" s="258">
        <f>IF(ISBLANK(E206),"",(IF(LEFT(E206,1)="-",1,0)+IF(LEFT(F206,1)="-",1,0)+IF(LEFT(G206,1)="-",1,0)+IF(LEFT(H206,1)="-",1,0)+IF(LEFT(I206,1)="-",1,0)))</f>
        <v>0</v>
      </c>
      <c r="L206" s="259">
        <f>IF(J206=3,1,"")</f>
        <v>1</v>
      </c>
      <c r="M206" s="260">
        <f>IF(K206=3,1,"")</f>
      </c>
      <c r="N206" s="225"/>
    </row>
    <row r="207" spans="1:14" ht="12.75">
      <c r="A207" s="261" t="s">
        <v>392</v>
      </c>
      <c r="B207" s="262" t="str">
        <f>IF(B201&gt;"",B201&amp;" / "&amp;B202,"")</f>
        <v>Eerika Käppi / Kaarina Saarialho</v>
      </c>
      <c r="C207" s="263" t="str">
        <f>IF(F201&gt;"",F201&amp;" / "&amp;F202,"")</f>
        <v>Carolina Nykänen / Lili Lampen</v>
      </c>
      <c r="D207" s="264"/>
      <c r="E207" s="265">
        <v>5</v>
      </c>
      <c r="F207" s="266">
        <v>8</v>
      </c>
      <c r="G207" s="267">
        <v>2</v>
      </c>
      <c r="H207" s="267"/>
      <c r="I207" s="267"/>
      <c r="J207" s="257">
        <f>IF(ISBLANK(E207),"",COUNTIF(E207:I207,"&gt;=0"))</f>
        <v>3</v>
      </c>
      <c r="K207" s="258">
        <f>IF(ISBLANK(E207),"",(IF(LEFT(E207,1)="-",1,0)+IF(LEFT(F207,1)="-",1,0)+IF(LEFT(G207,1)="-",1,0)+IF(LEFT(H207,1)="-",1,0)+IF(LEFT(I207,1)="-",1,0)))</f>
        <v>0</v>
      </c>
      <c r="L207" s="259">
        <f>IF(J207=3,1,"")</f>
        <v>1</v>
      </c>
      <c r="M207" s="260">
        <f>IF(K207=3,1,"")</f>
      </c>
      <c r="N207" s="225"/>
    </row>
    <row r="208" spans="1:14" ht="12.75">
      <c r="A208" s="253" t="s">
        <v>317</v>
      </c>
      <c r="B208" s="255" t="str">
        <f>IF(B198&gt;"",B198&amp;" - "&amp;F199,"")</f>
        <v>Eerika Käppi - Lili Lampen</v>
      </c>
      <c r="C208" s="254"/>
      <c r="D208" s="256"/>
      <c r="E208" s="119"/>
      <c r="F208" s="93"/>
      <c r="G208" s="93"/>
      <c r="H208" s="93"/>
      <c r="I208" s="93"/>
      <c r="J208" s="257">
        <f>IF(ISBLANK(E208),"",COUNTIF(E208:I208,"&gt;=0"))</f>
      </c>
      <c r="K208" s="258">
        <f>IF(ISBLANK(E208),"",(IF(LEFT(E208,1)="-",1,0)+IF(LEFT(F208,1)="-",1,0)+IF(LEFT(G208,1)="-",1,0)+IF(LEFT(H208,1)="-",1,0)+IF(LEFT(I208,1)="-",1,0)))</f>
      </c>
      <c r="L208" s="259">
        <f>IF(J208=3,1,"")</f>
      </c>
      <c r="M208" s="260">
        <f>IF(K208=3,1,"")</f>
      </c>
      <c r="N208" s="225"/>
    </row>
    <row r="209" spans="1:14" ht="12.75">
      <c r="A209" s="253" t="s">
        <v>312</v>
      </c>
      <c r="B209" s="255" t="str">
        <f>IF(B199&gt;"",B199&amp;" - "&amp;F198,"")</f>
        <v>Kaarina Saarialho - Carolina Nykänen</v>
      </c>
      <c r="C209" s="254"/>
      <c r="D209" s="256"/>
      <c r="E209" s="93"/>
      <c r="F209" s="93"/>
      <c r="G209" s="93"/>
      <c r="H209" s="93"/>
      <c r="I209" s="93"/>
      <c r="J209" s="257">
        <f>IF(ISBLANK(E209),"",COUNTIF(E209:I209,"&gt;=0"))</f>
      </c>
      <c r="K209" s="268">
        <f>IF(ISBLANK(E209),"",(IF(LEFT(E209,1)="-",1,0)+IF(LEFT(F209,1)="-",1,0)+IF(LEFT(G209,1)="-",1,0)+IF(LEFT(H209,1)="-",1,0)+IF(LEFT(I209,1)="-",1,0)))</f>
      </c>
      <c r="L209" s="259">
        <f>IF(J209=3,1,"")</f>
      </c>
      <c r="M209" s="260">
        <f>IF(K209=3,1,"")</f>
      </c>
      <c r="N209" s="225"/>
    </row>
    <row r="210" spans="1:14" ht="12.75">
      <c r="A210" s="45"/>
      <c r="B210" s="45"/>
      <c r="C210" s="45"/>
      <c r="D210" s="45"/>
      <c r="E210" s="45"/>
      <c r="F210" s="45"/>
      <c r="G210" s="45"/>
      <c r="H210" s="269" t="s">
        <v>318</v>
      </c>
      <c r="I210" s="270"/>
      <c r="J210" s="271">
        <f>IF(ISBLANK(C205),"",SUM(J205:J209))</f>
      </c>
      <c r="K210" s="271">
        <f>IF(ISBLANK(D205),"",SUM(K205:K209))</f>
      </c>
      <c r="L210" s="272">
        <f>IF(ISBLANK(E205),"",SUM(L205:L209))</f>
        <v>3</v>
      </c>
      <c r="M210" s="273">
        <f>IF(ISBLANK(E205),"",SUM(M205:M209))</f>
        <v>0</v>
      </c>
      <c r="N210" s="225"/>
    </row>
    <row r="211" spans="1:14" ht="12.75">
      <c r="A211" s="79" t="s">
        <v>319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232"/>
    </row>
    <row r="212" spans="1:14" ht="12.75">
      <c r="A212" s="132" t="s">
        <v>320</v>
      </c>
      <c r="B212" s="132"/>
      <c r="C212" s="132" t="s">
        <v>321</v>
      </c>
      <c r="D212" s="44"/>
      <c r="E212" s="132"/>
      <c r="F212" s="132" t="s">
        <v>251</v>
      </c>
      <c r="G212" s="44"/>
      <c r="H212" s="132"/>
      <c r="I212" s="133" t="s">
        <v>322</v>
      </c>
      <c r="J212" s="48"/>
      <c r="K212" s="45"/>
      <c r="L212" s="45"/>
      <c r="M212" s="45"/>
      <c r="N212" s="232"/>
    </row>
    <row r="213" spans="1:14" ht="12.75">
      <c r="A213" s="45"/>
      <c r="B213" s="45"/>
      <c r="C213" s="45"/>
      <c r="D213" s="45"/>
      <c r="E213" s="45"/>
      <c r="F213" s="45"/>
      <c r="G213" s="45"/>
      <c r="H213" s="45"/>
      <c r="I213" s="274" t="str">
        <f>IF(L210=3,B197,IF(M210=3,F197,""))</f>
        <v>MBF 2</v>
      </c>
      <c r="J213" s="274"/>
      <c r="K213" s="274"/>
      <c r="L213" s="274"/>
      <c r="M213" s="274"/>
      <c r="N213" s="225"/>
    </row>
    <row r="214" spans="1:14" ht="12.75">
      <c r="A214" s="275"/>
      <c r="B214" s="275"/>
      <c r="C214" s="275"/>
      <c r="D214" s="275"/>
      <c r="E214" s="275"/>
      <c r="F214" s="275"/>
      <c r="G214" s="275"/>
      <c r="H214" s="275"/>
      <c r="I214" s="276"/>
      <c r="J214" s="276"/>
      <c r="K214" s="276"/>
      <c r="L214" s="276"/>
      <c r="M214" s="276"/>
      <c r="N214" s="277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40"/>
      <c r="B218" s="139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39"/>
    </row>
    <row r="219" spans="1:14" ht="12.75">
      <c r="A219" s="139"/>
      <c r="B219" s="167"/>
      <c r="C219" s="141"/>
      <c r="D219" s="141"/>
      <c r="E219" s="139"/>
      <c r="F219" s="180"/>
      <c r="G219" s="140"/>
      <c r="H219" s="278"/>
      <c r="I219" s="278"/>
      <c r="J219" s="278"/>
      <c r="K219" s="278"/>
      <c r="L219" s="278"/>
      <c r="M219" s="278"/>
      <c r="N219" s="139"/>
    </row>
    <row r="220" spans="1:14" ht="12.75">
      <c r="A220" s="148"/>
      <c r="B220" s="279"/>
      <c r="C220" s="141"/>
      <c r="D220" s="141"/>
      <c r="E220" s="139"/>
      <c r="F220" s="180"/>
      <c r="G220" s="140"/>
      <c r="H220" s="278"/>
      <c r="I220" s="278"/>
      <c r="J220" s="278"/>
      <c r="K220" s="278"/>
      <c r="L220" s="278"/>
      <c r="M220" s="278"/>
      <c r="N220" s="139"/>
    </row>
    <row r="221" spans="1:14" ht="12.75">
      <c r="A221" s="141"/>
      <c r="B221" s="173"/>
      <c r="C221" s="141"/>
      <c r="D221" s="141"/>
      <c r="E221" s="141"/>
      <c r="F221" s="180"/>
      <c r="G221" s="141"/>
      <c r="H221" s="278"/>
      <c r="I221" s="278"/>
      <c r="J221" s="278"/>
      <c r="K221" s="278"/>
      <c r="L221" s="278"/>
      <c r="M221" s="278"/>
      <c r="N221" s="139"/>
    </row>
    <row r="222" spans="1:14" ht="12.75">
      <c r="A222" s="141"/>
      <c r="B222" s="141"/>
      <c r="C222" s="141"/>
      <c r="D222" s="141"/>
      <c r="E222" s="141"/>
      <c r="F222" s="180"/>
      <c r="G222" s="140"/>
      <c r="H222" s="280"/>
      <c r="I222" s="280"/>
      <c r="J222" s="280"/>
      <c r="K222" s="281"/>
      <c r="L222" s="282"/>
      <c r="M222" s="282"/>
      <c r="N222" s="139"/>
    </row>
    <row r="223" spans="1:14" ht="12.75">
      <c r="A223" s="139"/>
      <c r="B223" s="165"/>
      <c r="C223" s="141"/>
      <c r="D223" s="141"/>
      <c r="E223" s="141"/>
      <c r="F223" s="165"/>
      <c r="G223" s="141"/>
      <c r="H223" s="141"/>
      <c r="I223" s="141"/>
      <c r="J223" s="141"/>
      <c r="K223" s="141"/>
      <c r="L223" s="141"/>
      <c r="M223" s="141"/>
      <c r="N223" s="139"/>
    </row>
    <row r="224" spans="1:14" ht="12.75">
      <c r="A224" s="283"/>
      <c r="B224" s="158"/>
      <c r="C224" s="158"/>
      <c r="D224" s="159"/>
      <c r="E224" s="284"/>
      <c r="F224" s="158"/>
      <c r="G224" s="158"/>
      <c r="H224" s="158"/>
      <c r="I224" s="158"/>
      <c r="J224" s="158"/>
      <c r="K224" s="158"/>
      <c r="L224" s="158"/>
      <c r="M224" s="158"/>
      <c r="N224" s="139"/>
    </row>
    <row r="225" spans="1:14" ht="12.75">
      <c r="A225" s="285"/>
      <c r="B225" s="286"/>
      <c r="C225" s="286"/>
      <c r="D225" s="162"/>
      <c r="E225" s="287"/>
      <c r="F225" s="286"/>
      <c r="G225" s="286"/>
      <c r="H225" s="286"/>
      <c r="I225" s="286"/>
      <c r="J225" s="286"/>
      <c r="K225" s="286"/>
      <c r="L225" s="286"/>
      <c r="M225" s="286"/>
      <c r="N225" s="139"/>
    </row>
    <row r="226" spans="1:14" ht="12.75">
      <c r="A226" s="285"/>
      <c r="B226" s="286"/>
      <c r="C226" s="286"/>
      <c r="D226" s="162"/>
      <c r="E226" s="287"/>
      <c r="F226" s="286"/>
      <c r="G226" s="286"/>
      <c r="H226" s="286"/>
      <c r="I226" s="286"/>
      <c r="J226" s="286"/>
      <c r="K226" s="286"/>
      <c r="L226" s="286"/>
      <c r="M226" s="286"/>
      <c r="N226" s="139"/>
    </row>
    <row r="227" spans="1:14" ht="12.75">
      <c r="A227" s="288"/>
      <c r="B227" s="289"/>
      <c r="C227" s="290"/>
      <c r="D227" s="291"/>
      <c r="E227" s="288"/>
      <c r="F227" s="292"/>
      <c r="G227" s="292"/>
      <c r="H227" s="292"/>
      <c r="I227" s="292"/>
      <c r="J227" s="292"/>
      <c r="K227" s="292"/>
      <c r="L227" s="292"/>
      <c r="M227" s="292"/>
      <c r="N227" s="139"/>
    </row>
    <row r="228" spans="1:14" ht="12.75">
      <c r="A228" s="285"/>
      <c r="B228" s="286"/>
      <c r="C228" s="286"/>
      <c r="D228" s="162"/>
      <c r="E228" s="287"/>
      <c r="F228" s="286"/>
      <c r="G228" s="286"/>
      <c r="H228" s="286"/>
      <c r="I228" s="286"/>
      <c r="J228" s="286"/>
      <c r="K228" s="286"/>
      <c r="L228" s="286"/>
      <c r="M228" s="286"/>
      <c r="N228" s="139"/>
    </row>
    <row r="229" spans="1:14" ht="12.75">
      <c r="A229" s="285"/>
      <c r="B229" s="286"/>
      <c r="C229" s="286"/>
      <c r="D229" s="162"/>
      <c r="E229" s="287"/>
      <c r="F229" s="286"/>
      <c r="G229" s="286"/>
      <c r="H229" s="286"/>
      <c r="I229" s="286"/>
      <c r="J229" s="286"/>
      <c r="K229" s="286"/>
      <c r="L229" s="286"/>
      <c r="M229" s="286"/>
      <c r="N229" s="139"/>
    </row>
    <row r="230" spans="1:14" ht="12.75">
      <c r="A230" s="141"/>
      <c r="B230" s="141"/>
      <c r="C230" s="141"/>
      <c r="D230" s="141"/>
      <c r="E230" s="152"/>
      <c r="F230" s="165"/>
      <c r="G230" s="165"/>
      <c r="H230" s="165"/>
      <c r="I230" s="141"/>
      <c r="J230" s="141"/>
      <c r="K230" s="141"/>
      <c r="L230" s="166"/>
      <c r="M230" s="139"/>
      <c r="N230" s="139"/>
    </row>
    <row r="231" spans="1:14" ht="12.75">
      <c r="A231" s="177"/>
      <c r="B231" s="141"/>
      <c r="C231" s="141"/>
      <c r="D231" s="141"/>
      <c r="E231" s="173"/>
      <c r="F231" s="173"/>
      <c r="G231" s="173"/>
      <c r="H231" s="173"/>
      <c r="I231" s="173"/>
      <c r="J231" s="169"/>
      <c r="K231" s="169"/>
      <c r="L231" s="175"/>
      <c r="M231" s="175"/>
      <c r="N231" s="139"/>
    </row>
    <row r="232" spans="1:14" ht="12.75">
      <c r="A232" s="287"/>
      <c r="B232" s="180"/>
      <c r="C232" s="293"/>
      <c r="D232" s="180"/>
      <c r="E232" s="172"/>
      <c r="F232" s="172"/>
      <c r="G232" s="172"/>
      <c r="H232" s="172"/>
      <c r="I232" s="172"/>
      <c r="J232" s="173"/>
      <c r="K232" s="174"/>
      <c r="L232" s="175"/>
      <c r="M232" s="175"/>
      <c r="N232" s="139"/>
    </row>
    <row r="233" spans="1:14" ht="12.75">
      <c r="A233" s="287"/>
      <c r="B233" s="293"/>
      <c r="C233" s="180"/>
      <c r="D233" s="180"/>
      <c r="E233" s="172"/>
      <c r="F233" s="172"/>
      <c r="G233" s="172"/>
      <c r="H233" s="172"/>
      <c r="I233" s="172"/>
      <c r="J233" s="173"/>
      <c r="K233" s="174"/>
      <c r="L233" s="175"/>
      <c r="M233" s="175"/>
      <c r="N233" s="139"/>
    </row>
    <row r="234" spans="1:14" ht="12.75">
      <c r="A234" s="294"/>
      <c r="B234" s="295"/>
      <c r="C234" s="295"/>
      <c r="D234" s="296"/>
      <c r="E234" s="297"/>
      <c r="F234" s="297"/>
      <c r="G234" s="297"/>
      <c r="H234" s="297"/>
      <c r="I234" s="297"/>
      <c r="J234" s="173"/>
      <c r="K234" s="174"/>
      <c r="L234" s="175"/>
      <c r="M234" s="175"/>
      <c r="N234" s="139"/>
    </row>
    <row r="235" spans="1:14" ht="12.75">
      <c r="A235" s="287"/>
      <c r="B235" s="293"/>
      <c r="C235" s="180"/>
      <c r="D235" s="180"/>
      <c r="E235" s="172"/>
      <c r="F235" s="172"/>
      <c r="G235" s="172"/>
      <c r="H235" s="172"/>
      <c r="I235" s="172"/>
      <c r="J235" s="173"/>
      <c r="K235" s="174"/>
      <c r="L235" s="175"/>
      <c r="M235" s="175"/>
      <c r="N235" s="139"/>
    </row>
    <row r="236" spans="1:14" ht="12.75">
      <c r="A236" s="287"/>
      <c r="B236" s="293"/>
      <c r="C236" s="180"/>
      <c r="D236" s="180"/>
      <c r="E236" s="172"/>
      <c r="F236" s="172"/>
      <c r="G236" s="172"/>
      <c r="H236" s="172"/>
      <c r="I236" s="172"/>
      <c r="J236" s="173"/>
      <c r="K236" s="174"/>
      <c r="L236" s="175"/>
      <c r="M236" s="175"/>
      <c r="N236" s="139"/>
    </row>
    <row r="237" spans="1:14" ht="12.75">
      <c r="A237" s="141"/>
      <c r="B237" s="141"/>
      <c r="C237" s="141"/>
      <c r="D237" s="141"/>
      <c r="E237" s="141"/>
      <c r="F237" s="141"/>
      <c r="G237" s="141"/>
      <c r="H237" s="167"/>
      <c r="I237" s="139"/>
      <c r="J237" s="178"/>
      <c r="K237" s="178"/>
      <c r="L237" s="178"/>
      <c r="M237" s="178"/>
      <c r="N237" s="139"/>
    </row>
    <row r="238" spans="1:14" ht="12.75">
      <c r="A238" s="167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39"/>
    </row>
    <row r="239" spans="1:14" ht="12.75">
      <c r="A239" s="180"/>
      <c r="B239" s="180"/>
      <c r="C239" s="180"/>
      <c r="D239" s="144"/>
      <c r="E239" s="180"/>
      <c r="F239" s="180"/>
      <c r="G239" s="144"/>
      <c r="H239" s="180"/>
      <c r="I239" s="181"/>
      <c r="J239" s="139"/>
      <c r="K239" s="141"/>
      <c r="L239" s="141"/>
      <c r="M239" s="141"/>
      <c r="N239" s="139"/>
    </row>
    <row r="240" spans="1:14" ht="12.75">
      <c r="A240" s="141"/>
      <c r="B240" s="141"/>
      <c r="C240" s="141"/>
      <c r="D240" s="141"/>
      <c r="E240" s="141"/>
      <c r="F240" s="141"/>
      <c r="G240" s="141"/>
      <c r="H240" s="141"/>
      <c r="I240" s="298"/>
      <c r="J240" s="298"/>
      <c r="K240" s="298"/>
      <c r="L240" s="298"/>
      <c r="M240" s="298"/>
      <c r="N240" s="139"/>
    </row>
    <row r="241" spans="1:14" ht="12.75">
      <c r="A241" s="290"/>
      <c r="B241" s="290"/>
      <c r="C241" s="290"/>
      <c r="D241" s="290"/>
      <c r="E241" s="290"/>
      <c r="F241" s="290"/>
      <c r="G241" s="290"/>
      <c r="H241" s="290"/>
      <c r="I241" s="299"/>
      <c r="J241" s="299"/>
      <c r="K241" s="299"/>
      <c r="L241" s="299"/>
      <c r="M241" s="299"/>
      <c r="N241" s="139"/>
    </row>
    <row r="245" spans="1:14" ht="12.75">
      <c r="A245" s="218"/>
      <c r="B245" s="219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1"/>
    </row>
    <row r="246" spans="1:14" ht="12.75">
      <c r="A246" s="48"/>
      <c r="B246" s="79" t="s">
        <v>380</v>
      </c>
      <c r="C246" s="45"/>
      <c r="D246" s="45"/>
      <c r="E246" s="48"/>
      <c r="F246" s="222" t="s">
        <v>279</v>
      </c>
      <c r="G246" s="223"/>
      <c r="H246" s="224" t="s">
        <v>381</v>
      </c>
      <c r="I246" s="224"/>
      <c r="J246" s="224"/>
      <c r="K246" s="224"/>
      <c r="L246" s="224"/>
      <c r="M246" s="224"/>
      <c r="N246" s="225"/>
    </row>
    <row r="247" spans="1:14" ht="12.75">
      <c r="A247" s="51"/>
      <c r="B247" s="226" t="s">
        <v>382</v>
      </c>
      <c r="C247" s="45"/>
      <c r="D247" s="45"/>
      <c r="E247" s="48"/>
      <c r="F247" s="222" t="s">
        <v>282</v>
      </c>
      <c r="G247" s="223"/>
      <c r="H247" s="224"/>
      <c r="I247" s="224"/>
      <c r="J247" s="224"/>
      <c r="K247" s="224"/>
      <c r="L247" s="224"/>
      <c r="M247" s="224"/>
      <c r="N247" s="225"/>
    </row>
    <row r="248" spans="1:14" ht="12.75">
      <c r="A248" s="45"/>
      <c r="B248" s="227" t="s">
        <v>383</v>
      </c>
      <c r="C248" s="45"/>
      <c r="D248" s="45"/>
      <c r="E248" s="45"/>
      <c r="F248" s="222" t="s">
        <v>285</v>
      </c>
      <c r="G248" s="228"/>
      <c r="H248" s="224"/>
      <c r="I248" s="224"/>
      <c r="J248" s="224"/>
      <c r="K248" s="224"/>
      <c r="L248" s="224"/>
      <c r="M248" s="224"/>
      <c r="N248" s="225"/>
    </row>
    <row r="249" spans="1:14" ht="12.75">
      <c r="A249" s="45"/>
      <c r="B249" s="45"/>
      <c r="C249" s="45"/>
      <c r="D249" s="45"/>
      <c r="E249" s="45"/>
      <c r="F249" s="222" t="s">
        <v>385</v>
      </c>
      <c r="G249" s="223"/>
      <c r="H249" s="229">
        <v>40619</v>
      </c>
      <c r="I249" s="229"/>
      <c r="J249" s="229"/>
      <c r="K249" s="230" t="s">
        <v>386</v>
      </c>
      <c r="L249" s="231">
        <v>0.5</v>
      </c>
      <c r="M249" s="231"/>
      <c r="N249" s="225"/>
    </row>
    <row r="250" spans="1:14" ht="12.75">
      <c r="A250" s="48"/>
      <c r="B250" s="76" t="s">
        <v>387</v>
      </c>
      <c r="C250" s="45"/>
      <c r="D250" s="45"/>
      <c r="E250" s="45"/>
      <c r="F250" s="76" t="s">
        <v>387</v>
      </c>
      <c r="G250" s="45"/>
      <c r="H250" s="45"/>
      <c r="I250" s="45"/>
      <c r="J250" s="45"/>
      <c r="K250" s="45"/>
      <c r="L250" s="45"/>
      <c r="M250" s="45"/>
      <c r="N250" s="232"/>
    </row>
    <row r="251" spans="1:14" ht="12.75">
      <c r="A251" s="233" t="s">
        <v>291</v>
      </c>
      <c r="B251" s="234" t="s">
        <v>36</v>
      </c>
      <c r="C251" s="234"/>
      <c r="D251" s="235"/>
      <c r="E251" s="236" t="s">
        <v>292</v>
      </c>
      <c r="F251" s="234" t="s">
        <v>40</v>
      </c>
      <c r="G251" s="234"/>
      <c r="H251" s="234"/>
      <c r="I251" s="234"/>
      <c r="J251" s="234"/>
      <c r="K251" s="234"/>
      <c r="L251" s="234"/>
      <c r="M251" s="234"/>
      <c r="N251" s="225"/>
    </row>
    <row r="252" spans="1:14" ht="12.75">
      <c r="A252" s="237" t="s">
        <v>293</v>
      </c>
      <c r="B252" s="238" t="s">
        <v>155</v>
      </c>
      <c r="C252" s="238"/>
      <c r="D252" s="239"/>
      <c r="E252" s="240" t="s">
        <v>294</v>
      </c>
      <c r="F252" s="238" t="s">
        <v>62</v>
      </c>
      <c r="G252" s="238"/>
      <c r="H252" s="238"/>
      <c r="I252" s="238"/>
      <c r="J252" s="238"/>
      <c r="K252" s="238"/>
      <c r="L252" s="238"/>
      <c r="M252" s="238"/>
      <c r="N252" s="225"/>
    </row>
    <row r="253" spans="1:14" ht="12.75">
      <c r="A253" s="241" t="s">
        <v>55</v>
      </c>
      <c r="B253" s="238" t="s">
        <v>159</v>
      </c>
      <c r="C253" s="238"/>
      <c r="D253" s="239"/>
      <c r="E253" s="242" t="s">
        <v>296</v>
      </c>
      <c r="F253" s="238" t="s">
        <v>167</v>
      </c>
      <c r="G253" s="238"/>
      <c r="H253" s="238"/>
      <c r="I253" s="238"/>
      <c r="J253" s="238"/>
      <c r="K253" s="238"/>
      <c r="L253" s="238"/>
      <c r="M253" s="238"/>
      <c r="N253" s="225"/>
    </row>
    <row r="254" spans="1:14" ht="12.75">
      <c r="A254" s="243" t="s">
        <v>389</v>
      </c>
      <c r="B254" s="244"/>
      <c r="C254" s="245"/>
      <c r="D254" s="246"/>
      <c r="E254" s="243" t="s">
        <v>389</v>
      </c>
      <c r="F254" s="247"/>
      <c r="G254" s="247"/>
      <c r="H254" s="247"/>
      <c r="I254" s="247"/>
      <c r="J254" s="247"/>
      <c r="K254" s="247"/>
      <c r="L254" s="247"/>
      <c r="M254" s="247"/>
      <c r="N254" s="232"/>
    </row>
    <row r="255" spans="1:14" ht="12.75">
      <c r="A255" s="237"/>
      <c r="B255" s="238" t="s">
        <v>155</v>
      </c>
      <c r="C255" s="238"/>
      <c r="D255" s="239"/>
      <c r="E255" s="240"/>
      <c r="F255" s="238" t="s">
        <v>62</v>
      </c>
      <c r="G255" s="238"/>
      <c r="H255" s="238"/>
      <c r="I255" s="238"/>
      <c r="J255" s="238"/>
      <c r="K255" s="238"/>
      <c r="L255" s="238"/>
      <c r="M255" s="238"/>
      <c r="N255" s="225"/>
    </row>
    <row r="256" spans="1:14" ht="12.75">
      <c r="A256" s="248"/>
      <c r="B256" s="238" t="s">
        <v>159</v>
      </c>
      <c r="C256" s="238"/>
      <c r="D256" s="239"/>
      <c r="E256" s="249"/>
      <c r="F256" s="238" t="s">
        <v>167</v>
      </c>
      <c r="G256" s="238"/>
      <c r="H256" s="238"/>
      <c r="I256" s="238"/>
      <c r="J256" s="238"/>
      <c r="K256" s="238"/>
      <c r="L256" s="238"/>
      <c r="M256" s="238"/>
      <c r="N256" s="225"/>
    </row>
    <row r="257" spans="1:14" ht="12.75">
      <c r="A257" s="45"/>
      <c r="B257" s="45"/>
      <c r="C257" s="45"/>
      <c r="D257" s="45"/>
      <c r="E257" s="57" t="s">
        <v>390</v>
      </c>
      <c r="F257" s="76"/>
      <c r="G257" s="76"/>
      <c r="H257" s="76"/>
      <c r="I257" s="45"/>
      <c r="J257" s="45"/>
      <c r="K257" s="45"/>
      <c r="L257" s="77"/>
      <c r="M257" s="48"/>
      <c r="N257" s="232"/>
    </row>
    <row r="258" spans="1:14" ht="12.75">
      <c r="A258" s="130" t="s">
        <v>391</v>
      </c>
      <c r="B258" s="45"/>
      <c r="C258" s="45"/>
      <c r="D258" s="45"/>
      <c r="E258" s="250" t="s">
        <v>302</v>
      </c>
      <c r="F258" s="250" t="s">
        <v>303</v>
      </c>
      <c r="G258" s="250" t="s">
        <v>304</v>
      </c>
      <c r="H258" s="250" t="s">
        <v>305</v>
      </c>
      <c r="I258" s="250" t="s">
        <v>306</v>
      </c>
      <c r="J258" s="251" t="s">
        <v>242</v>
      </c>
      <c r="K258" s="251"/>
      <c r="L258" s="252" t="s">
        <v>307</v>
      </c>
      <c r="M258" s="252" t="s">
        <v>308</v>
      </c>
      <c r="N258" s="225"/>
    </row>
    <row r="259" spans="1:14" ht="12.75">
      <c r="A259" s="253" t="s">
        <v>309</v>
      </c>
      <c r="B259" s="254" t="str">
        <f>IF(B252&gt;"",B252&amp;" - "&amp;F252,"")</f>
        <v>Carolina Nykänen - Ksenia Nerman</v>
      </c>
      <c r="C259" s="255"/>
      <c r="D259" s="256"/>
      <c r="E259" s="93"/>
      <c r="F259" s="93"/>
      <c r="G259" s="93"/>
      <c r="H259" s="93"/>
      <c r="I259" s="93"/>
      <c r="J259" s="257">
        <f>IF(ISBLANK(E259),"",COUNTIF(E259:I259,"&gt;=0"))</f>
      </c>
      <c r="K259" s="258">
        <f>IF(ISBLANK(E259),"",(IF(LEFT(E259,1)="-",1,0)+IF(LEFT(F259,1)="-",1,0)+IF(LEFT(G259,1)="-",1,0)+IF(LEFT(H259,1)="-",1,0)+IF(LEFT(I259,1)="-",1,0)))</f>
      </c>
      <c r="L259" s="259">
        <f>IF(J259=3,1,"")</f>
      </c>
      <c r="M259" s="260">
        <f>IF(K259=3,1,"")</f>
      </c>
      <c r="N259" s="225"/>
    </row>
    <row r="260" spans="1:14" ht="12.75">
      <c r="A260" s="253" t="s">
        <v>310</v>
      </c>
      <c r="B260" s="255" t="str">
        <f>IF(B253&gt;"",B253&amp;" - "&amp;F253,"")</f>
        <v>Lili Lampen - Katrin Pelli</v>
      </c>
      <c r="C260" s="254"/>
      <c r="D260" s="256"/>
      <c r="E260" s="92"/>
      <c r="F260" s="93"/>
      <c r="G260" s="93"/>
      <c r="H260" s="93"/>
      <c r="I260" s="93"/>
      <c r="J260" s="257">
        <f>IF(ISBLANK(E260),"",COUNTIF(E260:I260,"&gt;=0"))</f>
      </c>
      <c r="K260" s="258">
        <f>IF(ISBLANK(E260),"",(IF(LEFT(E260,1)="-",1,0)+IF(LEFT(F260,1)="-",1,0)+IF(LEFT(G260,1)="-",1,0)+IF(LEFT(H260,1)="-",1,0)+IF(LEFT(I260,1)="-",1,0)))</f>
      </c>
      <c r="L260" s="259">
        <f>IF(J260=3,1,"")</f>
      </c>
      <c r="M260" s="260">
        <f>IF(K260=3,1,"")</f>
      </c>
      <c r="N260" s="225"/>
    </row>
    <row r="261" spans="1:14" ht="12.75">
      <c r="A261" s="261" t="s">
        <v>392</v>
      </c>
      <c r="B261" s="262" t="str">
        <f>IF(B255&gt;"",B255&amp;" / "&amp;B256,"")</f>
        <v>Carolina Nykänen / Lili Lampen</v>
      </c>
      <c r="C261" s="263" t="str">
        <f>IF(F255&gt;"",F255&amp;" / "&amp;F256,"")</f>
        <v>Ksenia Nerman / Katrin Pelli</v>
      </c>
      <c r="D261" s="264"/>
      <c r="E261" s="265"/>
      <c r="F261" s="266"/>
      <c r="G261" s="267"/>
      <c r="H261" s="267"/>
      <c r="I261" s="267"/>
      <c r="J261" s="257">
        <f>IF(ISBLANK(E261),"",COUNTIF(E261:I261,"&gt;=0"))</f>
      </c>
      <c r="K261" s="258">
        <f>IF(ISBLANK(E261),"",(IF(LEFT(E261,1)="-",1,0)+IF(LEFT(F261,1)="-",1,0)+IF(LEFT(G261,1)="-",1,0)+IF(LEFT(H261,1)="-",1,0)+IF(LEFT(I261,1)="-",1,0)))</f>
      </c>
      <c r="L261" s="259">
        <f>IF(J261=3,1,"")</f>
      </c>
      <c r="M261" s="260">
        <f>IF(K261=3,1,"")</f>
      </c>
      <c r="N261" s="225"/>
    </row>
    <row r="262" spans="1:14" ht="12.75">
      <c r="A262" s="253" t="s">
        <v>317</v>
      </c>
      <c r="B262" s="255" t="str">
        <f>IF(B252&gt;"",B252&amp;" - "&amp;F253,"")</f>
        <v>Carolina Nykänen - Katrin Pelli</v>
      </c>
      <c r="C262" s="254"/>
      <c r="D262" s="256"/>
      <c r="E262" s="119"/>
      <c r="F262" s="93"/>
      <c r="G262" s="93"/>
      <c r="H262" s="93"/>
      <c r="I262" s="93"/>
      <c r="J262" s="257">
        <f>IF(ISBLANK(E262),"",COUNTIF(E262:I262,"&gt;=0"))</f>
      </c>
      <c r="K262" s="258">
        <f>IF(ISBLANK(E262),"",(IF(LEFT(E262,1)="-",1,0)+IF(LEFT(F262,1)="-",1,0)+IF(LEFT(G262,1)="-",1,0)+IF(LEFT(H262,1)="-",1,0)+IF(LEFT(I262,1)="-",1,0)))</f>
      </c>
      <c r="L262" s="259">
        <f>IF(J262=3,1,"")</f>
      </c>
      <c r="M262" s="260">
        <f>IF(K262=3,1,"")</f>
      </c>
      <c r="N262" s="225"/>
    </row>
    <row r="263" spans="1:14" ht="12.75">
      <c r="A263" s="253" t="s">
        <v>312</v>
      </c>
      <c r="B263" s="255" t="str">
        <f>IF(B253&gt;"",B253&amp;" - "&amp;F252,"")</f>
        <v>Lili Lampen - Ksenia Nerman</v>
      </c>
      <c r="C263" s="254"/>
      <c r="D263" s="256"/>
      <c r="E263" s="93"/>
      <c r="F263" s="93"/>
      <c r="G263" s="93"/>
      <c r="H263" s="93"/>
      <c r="I263" s="93"/>
      <c r="J263" s="257">
        <f>IF(ISBLANK(E263),"",COUNTIF(E263:I263,"&gt;=0"))</f>
      </c>
      <c r="K263" s="268">
        <f>IF(ISBLANK(E263),"",(IF(LEFT(E263,1)="-",1,0)+IF(LEFT(F263,1)="-",1,0)+IF(LEFT(G263,1)="-",1,0)+IF(LEFT(H263,1)="-",1,0)+IF(LEFT(I263,1)="-",1,0)))</f>
      </c>
      <c r="L263" s="259">
        <f>IF(J263=3,1,"")</f>
      </c>
      <c r="M263" s="260">
        <f>IF(K263=3,1,"")</f>
      </c>
      <c r="N263" s="225"/>
    </row>
    <row r="264" spans="1:14" ht="12.75">
      <c r="A264" s="45"/>
      <c r="B264" s="45"/>
      <c r="C264" s="45"/>
      <c r="D264" s="45"/>
      <c r="E264" s="45"/>
      <c r="F264" s="45"/>
      <c r="G264" s="45"/>
      <c r="H264" s="269" t="s">
        <v>318</v>
      </c>
      <c r="I264" s="270"/>
      <c r="J264" s="271">
        <f>IF(ISBLANK(C259),"",SUM(J259:J263))</f>
      </c>
      <c r="K264" s="271">
        <f>IF(ISBLANK(D259),"",SUM(K259:K263))</f>
      </c>
      <c r="L264" s="272">
        <f>IF(ISBLANK(E259),"",SUM(L259:L263))</f>
      </c>
      <c r="M264" s="273">
        <f>IF(ISBLANK(E259),"",SUM(M259:M263))</f>
      </c>
      <c r="N264" s="225"/>
    </row>
    <row r="265" spans="1:14" ht="12.75">
      <c r="A265" s="79" t="s">
        <v>319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232"/>
    </row>
    <row r="266" spans="1:14" ht="12.75">
      <c r="A266" s="132" t="s">
        <v>320</v>
      </c>
      <c r="B266" s="132"/>
      <c r="C266" s="132" t="s">
        <v>321</v>
      </c>
      <c r="D266" s="44"/>
      <c r="E266" s="132"/>
      <c r="F266" s="132" t="s">
        <v>251</v>
      </c>
      <c r="G266" s="44"/>
      <c r="H266" s="132"/>
      <c r="I266" s="133" t="s">
        <v>322</v>
      </c>
      <c r="J266" s="48"/>
      <c r="K266" s="45"/>
      <c r="L266" s="45"/>
      <c r="M266" s="45"/>
      <c r="N266" s="232"/>
    </row>
    <row r="267" spans="1:14" ht="12.75">
      <c r="A267" s="45"/>
      <c r="B267" s="45"/>
      <c r="C267" s="45"/>
      <c r="D267" s="45"/>
      <c r="E267" s="45"/>
      <c r="F267" s="45"/>
      <c r="G267" s="45"/>
      <c r="H267" s="45"/>
      <c r="I267" s="274">
        <f>IF(L264=3,B251,IF(M264=3,F251,""))</f>
      </c>
      <c r="J267" s="274"/>
      <c r="K267" s="274"/>
      <c r="L267" s="274"/>
      <c r="M267" s="274"/>
      <c r="N267" s="225"/>
    </row>
    <row r="268" spans="1:14" ht="12.75">
      <c r="A268" s="275"/>
      <c r="B268" s="275"/>
      <c r="C268" s="275"/>
      <c r="D268" s="275"/>
      <c r="E268" s="275"/>
      <c r="F268" s="275"/>
      <c r="G268" s="275"/>
      <c r="H268" s="275"/>
      <c r="I268" s="276"/>
      <c r="J268" s="276"/>
      <c r="K268" s="276"/>
      <c r="L268" s="276"/>
      <c r="M268" s="276"/>
      <c r="N268" s="277"/>
    </row>
    <row r="271" spans="1:14" ht="12.75">
      <c r="A271" s="218"/>
      <c r="B271" s="219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1"/>
    </row>
    <row r="272" spans="1:14" ht="12.75">
      <c r="A272" s="48"/>
      <c r="B272" s="79" t="s">
        <v>380</v>
      </c>
      <c r="C272" s="45"/>
      <c r="D272" s="45"/>
      <c r="E272" s="48"/>
      <c r="F272" s="222" t="s">
        <v>279</v>
      </c>
      <c r="G272" s="223"/>
      <c r="H272" s="224" t="s">
        <v>381</v>
      </c>
      <c r="I272" s="224"/>
      <c r="J272" s="224"/>
      <c r="K272" s="224"/>
      <c r="L272" s="224"/>
      <c r="M272" s="224"/>
      <c r="N272" s="225"/>
    </row>
    <row r="273" spans="1:14" ht="12.75">
      <c r="A273" s="51"/>
      <c r="B273" s="226" t="s">
        <v>382</v>
      </c>
      <c r="C273" s="45"/>
      <c r="D273" s="45"/>
      <c r="E273" s="48"/>
      <c r="F273" s="222" t="s">
        <v>282</v>
      </c>
      <c r="G273" s="223"/>
      <c r="H273" s="224"/>
      <c r="I273" s="224"/>
      <c r="J273" s="224"/>
      <c r="K273" s="224"/>
      <c r="L273" s="224"/>
      <c r="M273" s="224"/>
      <c r="N273" s="225"/>
    </row>
    <row r="274" spans="1:14" ht="12.75">
      <c r="A274" s="45"/>
      <c r="B274" s="227" t="s">
        <v>383</v>
      </c>
      <c r="C274" s="45"/>
      <c r="D274" s="45"/>
      <c r="E274" s="45"/>
      <c r="F274" s="222" t="s">
        <v>285</v>
      </c>
      <c r="G274" s="228"/>
      <c r="H274" s="224"/>
      <c r="I274" s="224"/>
      <c r="J274" s="224"/>
      <c r="K274" s="224"/>
      <c r="L274" s="224"/>
      <c r="M274" s="224"/>
      <c r="N274" s="225"/>
    </row>
    <row r="275" spans="1:14" ht="12.75">
      <c r="A275" s="45"/>
      <c r="B275" s="45"/>
      <c r="C275" s="45"/>
      <c r="D275" s="45"/>
      <c r="E275" s="45"/>
      <c r="F275" s="222" t="s">
        <v>385</v>
      </c>
      <c r="G275" s="223"/>
      <c r="H275" s="229">
        <v>40619</v>
      </c>
      <c r="I275" s="229"/>
      <c r="J275" s="229"/>
      <c r="K275" s="230" t="s">
        <v>386</v>
      </c>
      <c r="L275" s="231">
        <v>0.5</v>
      </c>
      <c r="M275" s="231"/>
      <c r="N275" s="225"/>
    </row>
    <row r="276" spans="1:14" ht="12.75">
      <c r="A276" s="48"/>
      <c r="B276" s="76" t="s">
        <v>387</v>
      </c>
      <c r="C276" s="45"/>
      <c r="D276" s="45"/>
      <c r="E276" s="45"/>
      <c r="F276" s="76" t="s">
        <v>387</v>
      </c>
      <c r="G276" s="45"/>
      <c r="H276" s="45"/>
      <c r="I276" s="45"/>
      <c r="J276" s="45"/>
      <c r="K276" s="45"/>
      <c r="L276" s="45"/>
      <c r="M276" s="45"/>
      <c r="N276" s="232"/>
    </row>
    <row r="277" spans="1:14" ht="12.75">
      <c r="A277" s="233" t="s">
        <v>291</v>
      </c>
      <c r="B277" s="234" t="s">
        <v>36</v>
      </c>
      <c r="C277" s="234"/>
      <c r="D277" s="235"/>
      <c r="E277" s="236" t="s">
        <v>292</v>
      </c>
      <c r="F277" s="234" t="s">
        <v>38</v>
      </c>
      <c r="G277" s="234"/>
      <c r="H277" s="234"/>
      <c r="I277" s="234"/>
      <c r="J277" s="234"/>
      <c r="K277" s="234"/>
      <c r="L277" s="234"/>
      <c r="M277" s="234"/>
      <c r="N277" s="225"/>
    </row>
    <row r="278" spans="1:14" ht="12.75">
      <c r="A278" s="237" t="s">
        <v>293</v>
      </c>
      <c r="B278" s="238" t="s">
        <v>167</v>
      </c>
      <c r="C278" s="238"/>
      <c r="D278" s="239"/>
      <c r="E278" s="240" t="s">
        <v>294</v>
      </c>
      <c r="F278" s="238" t="s">
        <v>164</v>
      </c>
      <c r="G278" s="238"/>
      <c r="H278" s="238"/>
      <c r="I278" s="238"/>
      <c r="J278" s="238"/>
      <c r="K278" s="238"/>
      <c r="L278" s="238"/>
      <c r="M278" s="238"/>
      <c r="N278" s="225"/>
    </row>
    <row r="279" spans="1:14" ht="12.75">
      <c r="A279" s="241" t="s">
        <v>55</v>
      </c>
      <c r="B279" s="238" t="s">
        <v>62</v>
      </c>
      <c r="C279" s="238"/>
      <c r="D279" s="239"/>
      <c r="E279" s="242" t="s">
        <v>296</v>
      </c>
      <c r="F279" s="238" t="s">
        <v>162</v>
      </c>
      <c r="G279" s="238"/>
      <c r="H279" s="238"/>
      <c r="I279" s="238"/>
      <c r="J279" s="238"/>
      <c r="K279" s="238"/>
      <c r="L279" s="238"/>
      <c r="M279" s="238"/>
      <c r="N279" s="225"/>
    </row>
    <row r="280" spans="1:14" ht="12.75">
      <c r="A280" s="243" t="s">
        <v>389</v>
      </c>
      <c r="B280" s="244"/>
      <c r="C280" s="245"/>
      <c r="D280" s="246"/>
      <c r="E280" s="243" t="s">
        <v>389</v>
      </c>
      <c r="F280" s="247" t="s">
        <v>164</v>
      </c>
      <c r="G280" s="247"/>
      <c r="H280" s="247"/>
      <c r="I280" s="247"/>
      <c r="J280" s="247"/>
      <c r="K280" s="247"/>
      <c r="L280" s="247"/>
      <c r="M280" s="247"/>
      <c r="N280" s="232"/>
    </row>
    <row r="281" spans="1:14" ht="12.75">
      <c r="A281" s="237"/>
      <c r="B281" s="238" t="s">
        <v>167</v>
      </c>
      <c r="C281" s="238"/>
      <c r="D281" s="239"/>
      <c r="E281" s="240"/>
      <c r="F281" s="238" t="s">
        <v>160</v>
      </c>
      <c r="G281" s="238"/>
      <c r="H281" s="238"/>
      <c r="I281" s="238"/>
      <c r="J281" s="238"/>
      <c r="K281" s="238"/>
      <c r="L281" s="238"/>
      <c r="M281" s="238"/>
      <c r="N281" s="225"/>
    </row>
    <row r="282" spans="1:14" ht="12.75">
      <c r="A282" s="248"/>
      <c r="B282" s="238" t="s">
        <v>62</v>
      </c>
      <c r="C282" s="238"/>
      <c r="D282" s="239"/>
      <c r="E282" s="249"/>
      <c r="F282" s="238"/>
      <c r="G282" s="238"/>
      <c r="H282" s="238"/>
      <c r="I282" s="238"/>
      <c r="J282" s="238"/>
      <c r="K282" s="238"/>
      <c r="L282" s="238"/>
      <c r="M282" s="238"/>
      <c r="N282" s="225"/>
    </row>
    <row r="283" spans="1:14" ht="12.75">
      <c r="A283" s="45"/>
      <c r="B283" s="45"/>
      <c r="C283" s="45"/>
      <c r="D283" s="45"/>
      <c r="E283" s="57" t="s">
        <v>390</v>
      </c>
      <c r="F283" s="76"/>
      <c r="G283" s="76"/>
      <c r="H283" s="76"/>
      <c r="I283" s="45"/>
      <c r="J283" s="45"/>
      <c r="K283" s="45"/>
      <c r="L283" s="77"/>
      <c r="M283" s="48"/>
      <c r="N283" s="232"/>
    </row>
    <row r="284" spans="1:14" ht="12.75">
      <c r="A284" s="130" t="s">
        <v>391</v>
      </c>
      <c r="B284" s="45"/>
      <c r="C284" s="45"/>
      <c r="D284" s="45"/>
      <c r="E284" s="250" t="s">
        <v>302</v>
      </c>
      <c r="F284" s="250" t="s">
        <v>303</v>
      </c>
      <c r="G284" s="250" t="s">
        <v>304</v>
      </c>
      <c r="H284" s="250" t="s">
        <v>305</v>
      </c>
      <c r="I284" s="250" t="s">
        <v>306</v>
      </c>
      <c r="J284" s="251" t="s">
        <v>242</v>
      </c>
      <c r="K284" s="251"/>
      <c r="L284" s="252" t="s">
        <v>307</v>
      </c>
      <c r="M284" s="252" t="s">
        <v>308</v>
      </c>
      <c r="N284" s="225"/>
    </row>
    <row r="285" spans="1:14" ht="12.75">
      <c r="A285" s="253" t="s">
        <v>309</v>
      </c>
      <c r="B285" s="254" t="str">
        <f>IF(B278&gt;"",B278&amp;" - "&amp;F278,"")</f>
        <v>Katrin Pelli - Marianna Saarialho</v>
      </c>
      <c r="C285" s="255"/>
      <c r="D285" s="256"/>
      <c r="E285" s="93">
        <v>10</v>
      </c>
      <c r="F285" s="93">
        <v>9</v>
      </c>
      <c r="G285" s="93">
        <v>5</v>
      </c>
      <c r="H285" s="93"/>
      <c r="I285" s="93"/>
      <c r="J285" s="257">
        <f>IF(ISBLANK(E285),"",COUNTIF(E285:I285,"&gt;=0"))</f>
        <v>3</v>
      </c>
      <c r="K285" s="258">
        <f>IF(ISBLANK(E285),"",(IF(LEFT(E285,1)="-",1,0)+IF(LEFT(F285,1)="-",1,0)+IF(LEFT(G285,1)="-",1,0)+IF(LEFT(H285,1)="-",1,0)+IF(LEFT(I285,1)="-",1,0)))</f>
        <v>0</v>
      </c>
      <c r="L285" s="259">
        <f>IF(J285=3,1,"")</f>
        <v>1</v>
      </c>
      <c r="M285" s="260">
        <f>IF(K285=3,1,"")</f>
      </c>
      <c r="N285" s="225"/>
    </row>
    <row r="286" spans="1:14" ht="12.75">
      <c r="A286" s="253" t="s">
        <v>310</v>
      </c>
      <c r="B286" s="255" t="str">
        <f>IF(B279&gt;"",B279&amp;" - "&amp;F279,"")</f>
        <v>Ksenia Nerman - Eerika Käppi</v>
      </c>
      <c r="C286" s="254"/>
      <c r="D286" s="256"/>
      <c r="E286" s="92">
        <v>5</v>
      </c>
      <c r="F286" s="93">
        <v>4</v>
      </c>
      <c r="G286" s="93">
        <v>4</v>
      </c>
      <c r="H286" s="93"/>
      <c r="I286" s="93"/>
      <c r="J286" s="257">
        <f>IF(ISBLANK(E286),"",COUNTIF(E286:I286,"&gt;=0"))</f>
        <v>3</v>
      </c>
      <c r="K286" s="258">
        <f>IF(ISBLANK(E286),"",(IF(LEFT(E286,1)="-",1,0)+IF(LEFT(F286,1)="-",1,0)+IF(LEFT(G286,1)="-",1,0)+IF(LEFT(H286,1)="-",1,0)+IF(LEFT(I286,1)="-",1,0)))</f>
        <v>0</v>
      </c>
      <c r="L286" s="259">
        <f>IF(J286=3,1,"")</f>
        <v>1</v>
      </c>
      <c r="M286" s="260">
        <f>IF(K286=3,1,"")</f>
      </c>
      <c r="N286" s="225"/>
    </row>
    <row r="287" spans="1:14" ht="12.75">
      <c r="A287" s="261" t="s">
        <v>392</v>
      </c>
      <c r="B287" s="262" t="str">
        <f>IF(B281&gt;"",B281&amp;" / "&amp;B282,"")</f>
        <v>Katrin Pelli / Ksenia Nerman</v>
      </c>
      <c r="C287" s="263" t="str">
        <f>IF(F281&gt;"",F281&amp;" / "&amp;F282,"")</f>
        <v>Kaarina Saarialho / </v>
      </c>
      <c r="D287" s="264"/>
      <c r="E287" s="265">
        <v>-15</v>
      </c>
      <c r="F287" s="266">
        <v>-9</v>
      </c>
      <c r="G287" s="267">
        <v>6</v>
      </c>
      <c r="H287" s="267">
        <v>4</v>
      </c>
      <c r="I287" s="267">
        <v>5</v>
      </c>
      <c r="J287" s="257">
        <f>IF(ISBLANK(E287),"",COUNTIF(E287:I287,"&gt;=0"))</f>
        <v>3</v>
      </c>
      <c r="K287" s="258">
        <f>IF(ISBLANK(E287),"",(IF(LEFT(E287,1)="-",1,0)+IF(LEFT(F287,1)="-",1,0)+IF(LEFT(G287,1)="-",1,0)+IF(LEFT(H287,1)="-",1,0)+IF(LEFT(I287,1)="-",1,0)))</f>
        <v>2</v>
      </c>
      <c r="L287" s="259">
        <f>IF(J287=3,1,"")</f>
        <v>1</v>
      </c>
      <c r="M287" s="260">
        <f>IF(K287=3,1,"")</f>
      </c>
      <c r="N287" s="225"/>
    </row>
    <row r="288" spans="1:14" ht="12.75">
      <c r="A288" s="253" t="s">
        <v>317</v>
      </c>
      <c r="B288" s="255" t="str">
        <f>IF(B278&gt;"",B278&amp;" - "&amp;F279,"")</f>
        <v>Katrin Pelli - Eerika Käppi</v>
      </c>
      <c r="C288" s="254"/>
      <c r="D288" s="256"/>
      <c r="E288" s="119"/>
      <c r="F288" s="93"/>
      <c r="G288" s="93"/>
      <c r="H288" s="93"/>
      <c r="I288" s="93"/>
      <c r="J288" s="257">
        <f>IF(ISBLANK(E288),"",COUNTIF(E288:I288,"&gt;=0"))</f>
      </c>
      <c r="K288" s="258">
        <f>IF(ISBLANK(E288),"",(IF(LEFT(E288,1)="-",1,0)+IF(LEFT(F288,1)="-",1,0)+IF(LEFT(G288,1)="-",1,0)+IF(LEFT(H288,1)="-",1,0)+IF(LEFT(I288,1)="-",1,0)))</f>
      </c>
      <c r="L288" s="259">
        <f>IF(J288=3,1,"")</f>
      </c>
      <c r="M288" s="260">
        <f>IF(K288=3,1,"")</f>
      </c>
      <c r="N288" s="225"/>
    </row>
    <row r="289" spans="1:14" ht="12.75">
      <c r="A289" s="253" t="s">
        <v>312</v>
      </c>
      <c r="B289" s="255" t="str">
        <f>IF(B279&gt;"",B279&amp;" - "&amp;F278,"")</f>
        <v>Ksenia Nerman - Marianna Saarialho</v>
      </c>
      <c r="C289" s="254"/>
      <c r="D289" s="256"/>
      <c r="E289" s="93"/>
      <c r="F289" s="93"/>
      <c r="G289" s="93"/>
      <c r="H289" s="93"/>
      <c r="I289" s="93"/>
      <c r="J289" s="257">
        <f>IF(ISBLANK(E289),"",COUNTIF(E289:I289,"&gt;=0"))</f>
      </c>
      <c r="K289" s="268">
        <f>IF(ISBLANK(E289),"",(IF(LEFT(E289,1)="-",1,0)+IF(LEFT(F289,1)="-",1,0)+IF(LEFT(G289,1)="-",1,0)+IF(LEFT(H289,1)="-",1,0)+IF(LEFT(I289,1)="-",1,0)))</f>
      </c>
      <c r="L289" s="259">
        <f>IF(J289=3,1,"")</f>
      </c>
      <c r="M289" s="260">
        <f>IF(K289=3,1,"")</f>
      </c>
      <c r="N289" s="225"/>
    </row>
    <row r="290" spans="1:14" ht="12.75">
      <c r="A290" s="45"/>
      <c r="B290" s="45"/>
      <c r="C290" s="45"/>
      <c r="D290" s="45"/>
      <c r="E290" s="45"/>
      <c r="F290" s="45"/>
      <c r="G290" s="45"/>
      <c r="H290" s="269" t="s">
        <v>318</v>
      </c>
      <c r="I290" s="270"/>
      <c r="J290" s="271">
        <f>IF(ISBLANK(C285),"",SUM(J285:J289))</f>
      </c>
      <c r="K290" s="271">
        <f>IF(ISBLANK(D285),"",SUM(K285:K289))</f>
      </c>
      <c r="L290" s="272">
        <f>IF(ISBLANK(E285),"",SUM(L285:L289))</f>
        <v>3</v>
      </c>
      <c r="M290" s="273">
        <f>IF(ISBLANK(E285),"",SUM(M285:M289))</f>
        <v>0</v>
      </c>
      <c r="N290" s="225"/>
    </row>
    <row r="291" spans="1:14" ht="12.75">
      <c r="A291" s="79" t="s">
        <v>319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232"/>
    </row>
    <row r="292" spans="1:14" ht="12.75">
      <c r="A292" s="132" t="s">
        <v>320</v>
      </c>
      <c r="B292" s="132"/>
      <c r="C292" s="132" t="s">
        <v>321</v>
      </c>
      <c r="D292" s="44"/>
      <c r="E292" s="132"/>
      <c r="F292" s="132" t="s">
        <v>251</v>
      </c>
      <c r="G292" s="44"/>
      <c r="H292" s="132"/>
      <c r="I292" s="133" t="s">
        <v>322</v>
      </c>
      <c r="J292" s="48"/>
      <c r="K292" s="45"/>
      <c r="L292" s="45"/>
      <c r="M292" s="45"/>
      <c r="N292" s="232"/>
    </row>
    <row r="293" spans="1:14" ht="12.75">
      <c r="A293" s="45"/>
      <c r="B293" s="45"/>
      <c r="C293" s="45"/>
      <c r="D293" s="45"/>
      <c r="E293" s="45"/>
      <c r="F293" s="45"/>
      <c r="G293" s="45"/>
      <c r="H293" s="45"/>
      <c r="I293" s="274" t="str">
        <f>IF(L290=3,B277,IF(M290=3,F277,""))</f>
        <v>Spinni 1</v>
      </c>
      <c r="J293" s="274"/>
      <c r="K293" s="274"/>
      <c r="L293" s="274"/>
      <c r="M293" s="274"/>
      <c r="N293" s="225"/>
    </row>
    <row r="294" spans="1:14" ht="12.75">
      <c r="A294" s="275"/>
      <c r="B294" s="275"/>
      <c r="C294" s="275"/>
      <c r="D294" s="275"/>
      <c r="E294" s="275"/>
      <c r="F294" s="275"/>
      <c r="G294" s="275"/>
      <c r="H294" s="275"/>
      <c r="I294" s="276"/>
      <c r="J294" s="276"/>
      <c r="K294" s="276"/>
      <c r="L294" s="276"/>
      <c r="M294" s="276"/>
      <c r="N294" s="277"/>
    </row>
    <row r="297" spans="1:14" ht="12.75">
      <c r="A297" s="218"/>
      <c r="B297" s="219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1"/>
    </row>
    <row r="298" spans="1:14" ht="12.75">
      <c r="A298" s="48"/>
      <c r="B298" s="79" t="s">
        <v>380</v>
      </c>
      <c r="C298" s="45"/>
      <c r="D298" s="45"/>
      <c r="E298" s="48"/>
      <c r="F298" s="222" t="s">
        <v>279</v>
      </c>
      <c r="G298" s="223"/>
      <c r="H298" s="224" t="s">
        <v>381</v>
      </c>
      <c r="I298" s="224"/>
      <c r="J298" s="224"/>
      <c r="K298" s="224"/>
      <c r="L298" s="224"/>
      <c r="M298" s="224"/>
      <c r="N298" s="225"/>
    </row>
    <row r="299" spans="1:14" ht="12.75">
      <c r="A299" s="51"/>
      <c r="B299" s="226" t="s">
        <v>382</v>
      </c>
      <c r="C299" s="45"/>
      <c r="D299" s="45"/>
      <c r="E299" s="48"/>
      <c r="F299" s="222" t="s">
        <v>282</v>
      </c>
      <c r="G299" s="223"/>
      <c r="H299" s="224"/>
      <c r="I299" s="224"/>
      <c r="J299" s="224"/>
      <c r="K299" s="224"/>
      <c r="L299" s="224"/>
      <c r="M299" s="224"/>
      <c r="N299" s="225"/>
    </row>
    <row r="300" spans="1:14" ht="12.75">
      <c r="A300" s="45"/>
      <c r="B300" s="227" t="s">
        <v>383</v>
      </c>
      <c r="C300" s="45"/>
      <c r="D300" s="45"/>
      <c r="E300" s="45"/>
      <c r="F300" s="222" t="s">
        <v>285</v>
      </c>
      <c r="G300" s="228"/>
      <c r="H300" s="224"/>
      <c r="I300" s="224"/>
      <c r="J300" s="224"/>
      <c r="K300" s="224"/>
      <c r="L300" s="224"/>
      <c r="M300" s="224"/>
      <c r="N300" s="225"/>
    </row>
    <row r="301" spans="1:14" ht="12.75">
      <c r="A301" s="45"/>
      <c r="B301" s="45"/>
      <c r="C301" s="45"/>
      <c r="D301" s="45"/>
      <c r="E301" s="45"/>
      <c r="F301" s="222" t="s">
        <v>385</v>
      </c>
      <c r="G301" s="223"/>
      <c r="H301" s="229">
        <v>40619</v>
      </c>
      <c r="I301" s="229"/>
      <c r="J301" s="229"/>
      <c r="K301" s="230" t="s">
        <v>386</v>
      </c>
      <c r="L301" s="231">
        <v>0.5</v>
      </c>
      <c r="M301" s="231"/>
      <c r="N301" s="225"/>
    </row>
    <row r="302" spans="1:14" ht="12.75">
      <c r="A302" s="48"/>
      <c r="B302" s="76" t="s">
        <v>387</v>
      </c>
      <c r="C302" s="45"/>
      <c r="D302" s="45"/>
      <c r="E302" s="45"/>
      <c r="F302" s="76" t="s">
        <v>387</v>
      </c>
      <c r="G302" s="45"/>
      <c r="H302" s="45"/>
      <c r="I302" s="45"/>
      <c r="J302" s="45"/>
      <c r="K302" s="45"/>
      <c r="L302" s="45"/>
      <c r="M302" s="45"/>
      <c r="N302" s="232"/>
    </row>
    <row r="303" spans="1:14" ht="12.75">
      <c r="A303" s="233" t="s">
        <v>291</v>
      </c>
      <c r="B303" s="234" t="s">
        <v>32</v>
      </c>
      <c r="C303" s="234"/>
      <c r="D303" s="235"/>
      <c r="E303" s="236" t="s">
        <v>292</v>
      </c>
      <c r="F303" s="234" t="s">
        <v>393</v>
      </c>
      <c r="G303" s="234"/>
      <c r="H303" s="234"/>
      <c r="I303" s="234"/>
      <c r="J303" s="234"/>
      <c r="K303" s="234"/>
      <c r="L303" s="234"/>
      <c r="M303" s="234"/>
      <c r="N303" s="225"/>
    </row>
    <row r="304" spans="1:14" ht="12.75">
      <c r="A304" s="237" t="s">
        <v>293</v>
      </c>
      <c r="B304" s="238" t="s">
        <v>201</v>
      </c>
      <c r="C304" s="238"/>
      <c r="D304" s="239"/>
      <c r="E304" s="240" t="s">
        <v>294</v>
      </c>
      <c r="F304" s="238" t="s">
        <v>125</v>
      </c>
      <c r="G304" s="238"/>
      <c r="H304" s="238"/>
      <c r="I304" s="238"/>
      <c r="J304" s="238"/>
      <c r="K304" s="238"/>
      <c r="L304" s="238"/>
      <c r="M304" s="238"/>
      <c r="N304" s="225"/>
    </row>
    <row r="305" spans="1:14" ht="12.75">
      <c r="A305" s="241" t="s">
        <v>55</v>
      </c>
      <c r="B305" s="238" t="s">
        <v>388</v>
      </c>
      <c r="C305" s="238"/>
      <c r="D305" s="239"/>
      <c r="E305" s="242" t="s">
        <v>296</v>
      </c>
      <c r="F305" s="238" t="s">
        <v>169</v>
      </c>
      <c r="G305" s="238"/>
      <c r="H305" s="238"/>
      <c r="I305" s="238"/>
      <c r="J305" s="238"/>
      <c r="K305" s="238"/>
      <c r="L305" s="238"/>
      <c r="M305" s="238"/>
      <c r="N305" s="225"/>
    </row>
    <row r="306" spans="1:14" ht="12.75">
      <c r="A306" s="243" t="s">
        <v>389</v>
      </c>
      <c r="B306" s="244"/>
      <c r="C306" s="245"/>
      <c r="D306" s="246"/>
      <c r="E306" s="243" t="s">
        <v>389</v>
      </c>
      <c r="F306" s="247"/>
      <c r="G306" s="247"/>
      <c r="H306" s="247"/>
      <c r="I306" s="247"/>
      <c r="J306" s="247"/>
      <c r="K306" s="247"/>
      <c r="L306" s="247"/>
      <c r="M306" s="247"/>
      <c r="N306" s="232"/>
    </row>
    <row r="307" spans="1:14" ht="12.75">
      <c r="A307" s="237"/>
      <c r="B307" s="238" t="s">
        <v>201</v>
      </c>
      <c r="C307" s="238"/>
      <c r="D307" s="239"/>
      <c r="E307" s="240"/>
      <c r="F307" s="238" t="s">
        <v>125</v>
      </c>
      <c r="G307" s="238"/>
      <c r="H307" s="238"/>
      <c r="I307" s="238"/>
      <c r="J307" s="238"/>
      <c r="K307" s="238"/>
      <c r="L307" s="238"/>
      <c r="M307" s="238"/>
      <c r="N307" s="225"/>
    </row>
    <row r="308" spans="1:14" ht="12.75">
      <c r="A308" s="248"/>
      <c r="B308" s="238" t="s">
        <v>388</v>
      </c>
      <c r="C308" s="238"/>
      <c r="D308" s="239"/>
      <c r="E308" s="249"/>
      <c r="F308" s="238" t="s">
        <v>169</v>
      </c>
      <c r="G308" s="238"/>
      <c r="H308" s="238"/>
      <c r="I308" s="238"/>
      <c r="J308" s="238"/>
      <c r="K308" s="238"/>
      <c r="L308" s="238"/>
      <c r="M308" s="238"/>
      <c r="N308" s="225"/>
    </row>
    <row r="309" spans="1:14" ht="12.75">
      <c r="A309" s="45"/>
      <c r="B309" s="45"/>
      <c r="C309" s="45"/>
      <c r="D309" s="45"/>
      <c r="E309" s="57" t="s">
        <v>390</v>
      </c>
      <c r="F309" s="76"/>
      <c r="G309" s="76"/>
      <c r="H309" s="76"/>
      <c r="I309" s="45"/>
      <c r="J309" s="45"/>
      <c r="K309" s="45"/>
      <c r="L309" s="77"/>
      <c r="M309" s="48"/>
      <c r="N309" s="232"/>
    </row>
    <row r="310" spans="1:14" ht="12.75">
      <c r="A310" s="130" t="s">
        <v>391</v>
      </c>
      <c r="B310" s="45"/>
      <c r="C310" s="45"/>
      <c r="D310" s="45"/>
      <c r="E310" s="250" t="s">
        <v>302</v>
      </c>
      <c r="F310" s="250" t="s">
        <v>303</v>
      </c>
      <c r="G310" s="250" t="s">
        <v>304</v>
      </c>
      <c r="H310" s="250" t="s">
        <v>305</v>
      </c>
      <c r="I310" s="250" t="s">
        <v>306</v>
      </c>
      <c r="J310" s="251" t="s">
        <v>242</v>
      </c>
      <c r="K310" s="251"/>
      <c r="L310" s="252" t="s">
        <v>307</v>
      </c>
      <c r="M310" s="252" t="s">
        <v>308</v>
      </c>
      <c r="N310" s="225"/>
    </row>
    <row r="311" spans="1:14" ht="12.75">
      <c r="A311" s="253" t="s">
        <v>309</v>
      </c>
      <c r="B311" s="254" t="str">
        <f>IF(B304&gt;"",B304&amp;" - "&amp;F304,"")</f>
        <v>Pihla Eriksson - Sofie Eriksson</v>
      </c>
      <c r="C311" s="255"/>
      <c r="D311" s="256"/>
      <c r="E311" s="93">
        <v>10</v>
      </c>
      <c r="F311" s="93">
        <v>9</v>
      </c>
      <c r="G311" s="93">
        <v>5</v>
      </c>
      <c r="H311" s="93"/>
      <c r="I311" s="93"/>
      <c r="J311" s="257">
        <f>IF(ISBLANK(E311),"",COUNTIF(E311:I311,"&gt;=0"))</f>
        <v>3</v>
      </c>
      <c r="K311" s="258">
        <f>IF(ISBLANK(E311),"",(IF(LEFT(E311,1)="-",1,0)+IF(LEFT(F311,1)="-",1,0)+IF(LEFT(G311,1)="-",1,0)+IF(LEFT(H311,1)="-",1,0)+IF(LEFT(I311,1)="-",1,0)))</f>
        <v>0</v>
      </c>
      <c r="L311" s="259">
        <f>IF(J311=3,1,"")</f>
        <v>1</v>
      </c>
      <c r="M311" s="260">
        <f>IF(K311=3,1,"")</f>
      </c>
      <c r="N311" s="225"/>
    </row>
    <row r="312" spans="1:14" ht="12.75">
      <c r="A312" s="253" t="s">
        <v>310</v>
      </c>
      <c r="B312" s="255" t="str">
        <f>IF(B305&gt;"",B305&amp;" - "&amp;F305,"")</f>
        <v>Annika Lundström - Carina Englund</v>
      </c>
      <c r="C312" s="254"/>
      <c r="D312" s="256"/>
      <c r="E312" s="92">
        <v>5</v>
      </c>
      <c r="F312" s="93">
        <v>4</v>
      </c>
      <c r="G312" s="93">
        <v>4</v>
      </c>
      <c r="H312" s="93"/>
      <c r="I312" s="93"/>
      <c r="J312" s="257">
        <f>IF(ISBLANK(E312),"",COUNTIF(E312:I312,"&gt;=0"))</f>
        <v>3</v>
      </c>
      <c r="K312" s="258">
        <f>IF(ISBLANK(E312),"",(IF(LEFT(E312,1)="-",1,0)+IF(LEFT(F312,1)="-",1,0)+IF(LEFT(G312,1)="-",1,0)+IF(LEFT(H312,1)="-",1,0)+IF(LEFT(I312,1)="-",1,0)))</f>
        <v>0</v>
      </c>
      <c r="L312" s="259">
        <f>IF(J312=3,1,"")</f>
        <v>1</v>
      </c>
      <c r="M312" s="260">
        <f>IF(K312=3,1,"")</f>
      </c>
      <c r="N312" s="225"/>
    </row>
    <row r="313" spans="1:14" ht="12.75">
      <c r="A313" s="261" t="s">
        <v>392</v>
      </c>
      <c r="B313" s="262" t="str">
        <f>IF(B307&gt;"",B307&amp;" / "&amp;B308,"")</f>
        <v>Pihla Eriksson / Annika Lundström</v>
      </c>
      <c r="C313" s="263" t="str">
        <f>IF(F307&gt;"",F307&amp;" / "&amp;F308,"")</f>
        <v>Sofie Eriksson / Carina Englund</v>
      </c>
      <c r="D313" s="264"/>
      <c r="E313" s="265">
        <v>9</v>
      </c>
      <c r="F313" s="266">
        <v>4</v>
      </c>
      <c r="G313" s="267">
        <v>10</v>
      </c>
      <c r="H313" s="267"/>
      <c r="I313" s="267"/>
      <c r="J313" s="257">
        <f>IF(ISBLANK(E313),"",COUNTIF(E313:I313,"&gt;=0"))</f>
        <v>3</v>
      </c>
      <c r="K313" s="258">
        <f>IF(ISBLANK(E313),"",(IF(LEFT(E313,1)="-",1,0)+IF(LEFT(F313,1)="-",1,0)+IF(LEFT(G313,1)="-",1,0)+IF(LEFT(H313,1)="-",1,0)+IF(LEFT(I313,1)="-",1,0)))</f>
        <v>0</v>
      </c>
      <c r="L313" s="259">
        <f>IF(J313=3,1,"")</f>
        <v>1</v>
      </c>
      <c r="M313" s="260">
        <f>IF(K313=3,1,"")</f>
      </c>
      <c r="N313" s="225"/>
    </row>
    <row r="314" spans="1:14" ht="12.75">
      <c r="A314" s="253" t="s">
        <v>317</v>
      </c>
      <c r="B314" s="255" t="str">
        <f>IF(B304&gt;"",B304&amp;" - "&amp;F305,"")</f>
        <v>Pihla Eriksson - Carina Englund</v>
      </c>
      <c r="C314" s="254"/>
      <c r="D314" s="256"/>
      <c r="E314" s="119"/>
      <c r="F314" s="93"/>
      <c r="G314" s="93"/>
      <c r="H314" s="93"/>
      <c r="I314" s="93"/>
      <c r="J314" s="257">
        <f>IF(ISBLANK(E314),"",COUNTIF(E314:I314,"&gt;=0"))</f>
      </c>
      <c r="K314" s="258">
        <f>IF(ISBLANK(E314),"",(IF(LEFT(E314,1)="-",1,0)+IF(LEFT(F314,1)="-",1,0)+IF(LEFT(G314,1)="-",1,0)+IF(LEFT(H314,1)="-",1,0)+IF(LEFT(I314,1)="-",1,0)))</f>
      </c>
      <c r="L314" s="259">
        <f>IF(J314=3,1,"")</f>
      </c>
      <c r="M314" s="260">
        <f>IF(K314=3,1,"")</f>
      </c>
      <c r="N314" s="225"/>
    </row>
    <row r="315" spans="1:14" ht="12.75">
      <c r="A315" s="253" t="s">
        <v>312</v>
      </c>
      <c r="B315" s="255" t="str">
        <f>IF(B305&gt;"",B305&amp;" - "&amp;F304,"")</f>
        <v>Annika Lundström - Sofie Eriksson</v>
      </c>
      <c r="C315" s="254"/>
      <c r="D315" s="256"/>
      <c r="E315" s="93"/>
      <c r="F315" s="93"/>
      <c r="G315" s="93"/>
      <c r="H315" s="93"/>
      <c r="I315" s="93"/>
      <c r="J315" s="257">
        <f>IF(ISBLANK(E315),"",COUNTIF(E315:I315,"&gt;=0"))</f>
      </c>
      <c r="K315" s="268">
        <f>IF(ISBLANK(E315),"",(IF(LEFT(E315,1)="-",1,0)+IF(LEFT(F315,1)="-",1,0)+IF(LEFT(G315,1)="-",1,0)+IF(LEFT(H315,1)="-",1,0)+IF(LEFT(I315,1)="-",1,0)))</f>
      </c>
      <c r="L315" s="259">
        <f>IF(J315=3,1,"")</f>
      </c>
      <c r="M315" s="260">
        <f>IF(K315=3,1,"")</f>
      </c>
      <c r="N315" s="225"/>
    </row>
    <row r="316" spans="1:14" ht="12.75">
      <c r="A316" s="45"/>
      <c r="B316" s="45"/>
      <c r="C316" s="45"/>
      <c r="D316" s="45"/>
      <c r="E316" s="45"/>
      <c r="F316" s="45"/>
      <c r="G316" s="45"/>
      <c r="H316" s="269" t="s">
        <v>318</v>
      </c>
      <c r="I316" s="270"/>
      <c r="J316" s="271">
        <f>IF(ISBLANK(C311),"",SUM(J311:J315))</f>
      </c>
      <c r="K316" s="271">
        <f>IF(ISBLANK(D311),"",SUM(K311:K315))</f>
      </c>
      <c r="L316" s="272">
        <f>IF(ISBLANK(E311),"",SUM(L311:L315))</f>
        <v>3</v>
      </c>
      <c r="M316" s="273">
        <f>IF(ISBLANK(E311),"",SUM(M311:M315))</f>
        <v>0</v>
      </c>
      <c r="N316" s="225"/>
    </row>
    <row r="317" spans="1:14" ht="12.75">
      <c r="A317" s="79" t="s">
        <v>319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232"/>
    </row>
    <row r="318" spans="1:14" ht="12.75">
      <c r="A318" s="132" t="s">
        <v>320</v>
      </c>
      <c r="B318" s="132"/>
      <c r="C318" s="132" t="s">
        <v>321</v>
      </c>
      <c r="D318" s="44"/>
      <c r="E318" s="132"/>
      <c r="F318" s="132" t="s">
        <v>251</v>
      </c>
      <c r="G318" s="44"/>
      <c r="H318" s="132"/>
      <c r="I318" s="133" t="s">
        <v>322</v>
      </c>
      <c r="J318" s="48"/>
      <c r="K318" s="45"/>
      <c r="L318" s="45"/>
      <c r="M318" s="45"/>
      <c r="N318" s="232"/>
    </row>
    <row r="319" spans="1:14" ht="12.75">
      <c r="A319" s="45"/>
      <c r="B319" s="45"/>
      <c r="C319" s="45"/>
      <c r="D319" s="45"/>
      <c r="E319" s="45"/>
      <c r="F319" s="45"/>
      <c r="G319" s="45"/>
      <c r="H319" s="45"/>
      <c r="I319" s="274" t="str">
        <f>IF(L316=3,B303,IF(M316=3,F303,""))</f>
        <v>MBF 1</v>
      </c>
      <c r="J319" s="274"/>
      <c r="K319" s="274"/>
      <c r="L319" s="274"/>
      <c r="M319" s="274"/>
      <c r="N319" s="225"/>
    </row>
    <row r="320" spans="1:14" ht="12.75">
      <c r="A320" s="275"/>
      <c r="B320" s="275"/>
      <c r="C320" s="275"/>
      <c r="D320" s="275"/>
      <c r="E320" s="275"/>
      <c r="F320" s="275"/>
      <c r="G320" s="275"/>
      <c r="H320" s="275"/>
      <c r="I320" s="276"/>
      <c r="J320" s="276"/>
      <c r="K320" s="276"/>
      <c r="L320" s="276"/>
      <c r="M320" s="276"/>
      <c r="N320" s="277"/>
    </row>
  </sheetData>
  <sheetProtection selectLockedCells="1" selectUnlockedCells="1"/>
  <mergeCells count="204">
    <mergeCell ref="H2:M2"/>
    <mergeCell ref="H3:M3"/>
    <mergeCell ref="H4:M4"/>
    <mergeCell ref="H5:J5"/>
    <mergeCell ref="L5:M5"/>
    <mergeCell ref="B7:C7"/>
    <mergeCell ref="F7:M7"/>
    <mergeCell ref="B8:C8"/>
    <mergeCell ref="F8:M8"/>
    <mergeCell ref="B9:C9"/>
    <mergeCell ref="F9:M9"/>
    <mergeCell ref="B11:C11"/>
    <mergeCell ref="F11:M11"/>
    <mergeCell ref="B12:C12"/>
    <mergeCell ref="F12:M12"/>
    <mergeCell ref="J14:K14"/>
    <mergeCell ref="I23:M23"/>
    <mergeCell ref="H29:M29"/>
    <mergeCell ref="H30:M30"/>
    <mergeCell ref="H31:M31"/>
    <mergeCell ref="H32:J32"/>
    <mergeCell ref="L32:M32"/>
    <mergeCell ref="B34:C34"/>
    <mergeCell ref="F34:M34"/>
    <mergeCell ref="B35:C35"/>
    <mergeCell ref="F35:M35"/>
    <mergeCell ref="B36:C36"/>
    <mergeCell ref="F36:M36"/>
    <mergeCell ref="B38:C38"/>
    <mergeCell ref="F38:M38"/>
    <mergeCell ref="B39:C39"/>
    <mergeCell ref="F39:M39"/>
    <mergeCell ref="J41:K41"/>
    <mergeCell ref="I50:M50"/>
    <mergeCell ref="H56:M56"/>
    <mergeCell ref="H57:M57"/>
    <mergeCell ref="H58:M58"/>
    <mergeCell ref="H59:J59"/>
    <mergeCell ref="L59:M59"/>
    <mergeCell ref="B61:C61"/>
    <mergeCell ref="F61:M61"/>
    <mergeCell ref="B62:C62"/>
    <mergeCell ref="F62:M62"/>
    <mergeCell ref="B63:C63"/>
    <mergeCell ref="F63:M63"/>
    <mergeCell ref="B65:C65"/>
    <mergeCell ref="F65:M65"/>
    <mergeCell ref="B66:C66"/>
    <mergeCell ref="F66:M66"/>
    <mergeCell ref="J68:K68"/>
    <mergeCell ref="I77:M77"/>
    <mergeCell ref="H83:M83"/>
    <mergeCell ref="H84:M84"/>
    <mergeCell ref="H85:M85"/>
    <mergeCell ref="H86:J86"/>
    <mergeCell ref="L86:M86"/>
    <mergeCell ref="B88:C88"/>
    <mergeCell ref="F88:M88"/>
    <mergeCell ref="B89:C89"/>
    <mergeCell ref="F89:M89"/>
    <mergeCell ref="B90:C90"/>
    <mergeCell ref="F90:M90"/>
    <mergeCell ref="B92:C92"/>
    <mergeCell ref="F92:M92"/>
    <mergeCell ref="B93:C93"/>
    <mergeCell ref="F93:M93"/>
    <mergeCell ref="J95:K95"/>
    <mergeCell ref="I104:M104"/>
    <mergeCell ref="H111:M111"/>
    <mergeCell ref="H112:M112"/>
    <mergeCell ref="H113:M113"/>
    <mergeCell ref="H114:J114"/>
    <mergeCell ref="L114:M114"/>
    <mergeCell ref="B116:C116"/>
    <mergeCell ref="F116:M116"/>
    <mergeCell ref="B117:C117"/>
    <mergeCell ref="F117:M117"/>
    <mergeCell ref="B118:C118"/>
    <mergeCell ref="F118:M118"/>
    <mergeCell ref="B120:C120"/>
    <mergeCell ref="F120:M120"/>
    <mergeCell ref="B121:C121"/>
    <mergeCell ref="F121:M121"/>
    <mergeCell ref="J123:K123"/>
    <mergeCell ref="I132:M132"/>
    <mergeCell ref="H138:M138"/>
    <mergeCell ref="H139:M139"/>
    <mergeCell ref="H140:M140"/>
    <mergeCell ref="H141:J141"/>
    <mergeCell ref="L141:M141"/>
    <mergeCell ref="B143:C143"/>
    <mergeCell ref="F143:M143"/>
    <mergeCell ref="B144:C144"/>
    <mergeCell ref="F144:M144"/>
    <mergeCell ref="B145:C145"/>
    <mergeCell ref="F145:M145"/>
    <mergeCell ref="B147:C147"/>
    <mergeCell ref="F147:M147"/>
    <mergeCell ref="B148:C148"/>
    <mergeCell ref="F148:M148"/>
    <mergeCell ref="J150:K150"/>
    <mergeCell ref="I159:M159"/>
    <mergeCell ref="H165:M165"/>
    <mergeCell ref="H166:M166"/>
    <mergeCell ref="H167:M167"/>
    <mergeCell ref="H168:J168"/>
    <mergeCell ref="L168:M168"/>
    <mergeCell ref="B170:C170"/>
    <mergeCell ref="F170:M170"/>
    <mergeCell ref="B171:C171"/>
    <mergeCell ref="F171:M171"/>
    <mergeCell ref="B172:C172"/>
    <mergeCell ref="F172:M172"/>
    <mergeCell ref="B174:C174"/>
    <mergeCell ref="F174:M174"/>
    <mergeCell ref="B175:C175"/>
    <mergeCell ref="F175:M175"/>
    <mergeCell ref="J177:K177"/>
    <mergeCell ref="I186:M186"/>
    <mergeCell ref="H192:M192"/>
    <mergeCell ref="H193:M193"/>
    <mergeCell ref="H194:M194"/>
    <mergeCell ref="H195:J195"/>
    <mergeCell ref="L195:M195"/>
    <mergeCell ref="B197:C197"/>
    <mergeCell ref="F197:M197"/>
    <mergeCell ref="B198:C198"/>
    <mergeCell ref="F198:M198"/>
    <mergeCell ref="B199:C199"/>
    <mergeCell ref="F199:M199"/>
    <mergeCell ref="B201:C201"/>
    <mergeCell ref="F201:M201"/>
    <mergeCell ref="B202:C202"/>
    <mergeCell ref="F202:M202"/>
    <mergeCell ref="J204:K204"/>
    <mergeCell ref="I213:M213"/>
    <mergeCell ref="H219:M219"/>
    <mergeCell ref="H220:M220"/>
    <mergeCell ref="H221:M221"/>
    <mergeCell ref="H222:J222"/>
    <mergeCell ref="L222:M222"/>
    <mergeCell ref="B224:C224"/>
    <mergeCell ref="F224:M224"/>
    <mergeCell ref="B225:C225"/>
    <mergeCell ref="F225:M225"/>
    <mergeCell ref="B226:C226"/>
    <mergeCell ref="F226:M226"/>
    <mergeCell ref="B228:C228"/>
    <mergeCell ref="F228:M228"/>
    <mergeCell ref="B229:C229"/>
    <mergeCell ref="F229:M229"/>
    <mergeCell ref="J231:K231"/>
    <mergeCell ref="I240:M240"/>
    <mergeCell ref="H246:M246"/>
    <mergeCell ref="H247:M247"/>
    <mergeCell ref="H248:M248"/>
    <mergeCell ref="H249:J249"/>
    <mergeCell ref="L249:M249"/>
    <mergeCell ref="B251:C251"/>
    <mergeCell ref="F251:M251"/>
    <mergeCell ref="B252:C252"/>
    <mergeCell ref="F252:M252"/>
    <mergeCell ref="B253:C253"/>
    <mergeCell ref="F253:M253"/>
    <mergeCell ref="B255:C255"/>
    <mergeCell ref="F255:M255"/>
    <mergeCell ref="B256:C256"/>
    <mergeCell ref="F256:M256"/>
    <mergeCell ref="J258:K258"/>
    <mergeCell ref="I267:M267"/>
    <mergeCell ref="H272:M272"/>
    <mergeCell ref="H273:M273"/>
    <mergeCell ref="H274:M274"/>
    <mergeCell ref="H275:J275"/>
    <mergeCell ref="L275:M275"/>
    <mergeCell ref="B277:C277"/>
    <mergeCell ref="F277:M277"/>
    <mergeCell ref="B278:C278"/>
    <mergeCell ref="F278:M278"/>
    <mergeCell ref="B279:C279"/>
    <mergeCell ref="F279:M279"/>
    <mergeCell ref="B281:C281"/>
    <mergeCell ref="F281:M281"/>
    <mergeCell ref="B282:C282"/>
    <mergeCell ref="F282:M282"/>
    <mergeCell ref="J284:K284"/>
    <mergeCell ref="I293:M293"/>
    <mergeCell ref="H298:M298"/>
    <mergeCell ref="H299:M299"/>
    <mergeCell ref="H300:M300"/>
    <mergeCell ref="H301:J301"/>
    <mergeCell ref="L301:M301"/>
    <mergeCell ref="B303:C303"/>
    <mergeCell ref="F303:M303"/>
    <mergeCell ref="B304:C304"/>
    <mergeCell ref="F304:M304"/>
    <mergeCell ref="B305:C305"/>
    <mergeCell ref="F305:M305"/>
    <mergeCell ref="B307:C307"/>
    <mergeCell ref="F307:M307"/>
    <mergeCell ref="B308:C308"/>
    <mergeCell ref="F308:M308"/>
    <mergeCell ref="J310:K310"/>
    <mergeCell ref="I319:M3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9"/>
  <sheetViews>
    <sheetView zoomScale="95" zoomScaleNormal="95" workbookViewId="0" topLeftCell="A123">
      <selection activeCell="N127" sqref="N127"/>
    </sheetView>
  </sheetViews>
  <sheetFormatPr defaultColWidth="11.00390625" defaultRowHeight="14.25"/>
  <cols>
    <col min="1" max="1" width="4.375" style="0" customWidth="1"/>
    <col min="2" max="2" width="6.00390625" style="0" customWidth="1"/>
    <col min="3" max="3" width="29.25390625" style="0" customWidth="1"/>
    <col min="4" max="4" width="17.375" style="0" customWidth="1"/>
    <col min="5" max="9" width="10.50390625" style="0" customWidth="1"/>
    <col min="10" max="10" width="7.375" style="0" customWidth="1"/>
    <col min="11" max="16384" width="10.50390625" style="0" customWidth="1"/>
  </cols>
  <sheetData>
    <row r="1" spans="1:10" ht="12.75">
      <c r="A1" s="206"/>
      <c r="B1" s="206"/>
      <c r="C1" s="206"/>
      <c r="D1" s="206"/>
      <c r="E1" s="206"/>
      <c r="F1" s="206"/>
      <c r="G1" s="206"/>
      <c r="H1" s="206"/>
      <c r="I1" s="206"/>
      <c r="J1" s="206"/>
    </row>
    <row r="2" spans="1:9" ht="12.75">
      <c r="A2" s="11"/>
      <c r="B2" s="12" t="s">
        <v>232</v>
      </c>
      <c r="C2" s="13"/>
      <c r="D2" s="13" t="s">
        <v>233</v>
      </c>
      <c r="E2" s="14"/>
      <c r="F2" s="15"/>
      <c r="G2" s="16"/>
      <c r="H2" s="16"/>
      <c r="I2" s="17"/>
    </row>
    <row r="3" spans="1:9" ht="12.75">
      <c r="A3" s="11"/>
      <c r="B3" s="18" t="s">
        <v>234</v>
      </c>
      <c r="C3" s="19"/>
      <c r="D3" s="19" t="s">
        <v>395</v>
      </c>
      <c r="E3" s="20"/>
      <c r="F3" s="15"/>
      <c r="G3" s="16"/>
      <c r="H3" s="16"/>
      <c r="I3" s="17"/>
    </row>
    <row r="4" spans="1:9" ht="12.75">
      <c r="A4" s="11"/>
      <c r="B4" s="21" t="s">
        <v>236</v>
      </c>
      <c r="C4" s="22"/>
      <c r="D4" s="22" t="s">
        <v>237</v>
      </c>
      <c r="E4" s="23"/>
      <c r="F4" s="15"/>
      <c r="G4" s="16"/>
      <c r="H4" s="16"/>
      <c r="I4" s="17"/>
    </row>
    <row r="5" spans="1:10" ht="12.75">
      <c r="A5" s="24"/>
      <c r="B5" s="25"/>
      <c r="C5" s="25"/>
      <c r="D5" s="25"/>
      <c r="E5" s="25"/>
      <c r="F5" s="24"/>
      <c r="G5" s="24"/>
      <c r="H5" s="24"/>
      <c r="I5" s="26"/>
      <c r="J5" s="26"/>
    </row>
    <row r="6" spans="1:10" ht="12.75">
      <c r="A6" s="27"/>
      <c r="B6" s="27" t="s">
        <v>239</v>
      </c>
      <c r="C6" s="27" t="s">
        <v>396</v>
      </c>
      <c r="D6" s="27" t="s">
        <v>54</v>
      </c>
      <c r="E6" s="27" t="s">
        <v>241</v>
      </c>
      <c r="F6" s="27" t="s">
        <v>242</v>
      </c>
      <c r="G6" s="27" t="s">
        <v>243</v>
      </c>
      <c r="H6" s="27" t="s">
        <v>244</v>
      </c>
      <c r="I6" s="28"/>
      <c r="J6" s="29"/>
    </row>
    <row r="7" spans="1:10" ht="12.75">
      <c r="A7" s="30">
        <v>1</v>
      </c>
      <c r="B7" s="30">
        <v>3759</v>
      </c>
      <c r="C7" s="30" t="s">
        <v>15</v>
      </c>
      <c r="D7" s="30" t="s">
        <v>16</v>
      </c>
      <c r="E7" s="30">
        <v>2</v>
      </c>
      <c r="F7" s="30"/>
      <c r="G7" s="30"/>
      <c r="H7" s="30">
        <v>1</v>
      </c>
      <c r="I7" s="28"/>
      <c r="J7" s="29"/>
    </row>
    <row r="8" spans="1:10" ht="12.75">
      <c r="A8" s="30">
        <v>2</v>
      </c>
      <c r="B8" s="30">
        <v>3576</v>
      </c>
      <c r="C8" s="30" t="s">
        <v>397</v>
      </c>
      <c r="D8" s="30" t="s">
        <v>98</v>
      </c>
      <c r="E8" s="30">
        <v>1</v>
      </c>
      <c r="F8" s="30"/>
      <c r="G8" s="30"/>
      <c r="H8" s="30">
        <v>2</v>
      </c>
      <c r="I8" s="28"/>
      <c r="J8" s="29"/>
    </row>
    <row r="9" spans="1:10" ht="12.75">
      <c r="A9" s="30">
        <v>3</v>
      </c>
      <c r="B9" s="30">
        <v>3299</v>
      </c>
      <c r="C9" s="30" t="s">
        <v>398</v>
      </c>
      <c r="D9" s="30" t="s">
        <v>94</v>
      </c>
      <c r="E9" s="30">
        <v>0</v>
      </c>
      <c r="F9" s="30"/>
      <c r="G9" s="30"/>
      <c r="H9" s="30">
        <v>3</v>
      </c>
      <c r="I9" s="28"/>
      <c r="J9" s="29"/>
    </row>
    <row r="10" spans="1:10" ht="12.75">
      <c r="A10" s="30">
        <v>4</v>
      </c>
      <c r="B10" s="30"/>
      <c r="C10" s="30"/>
      <c r="D10" s="30"/>
      <c r="E10" s="30"/>
      <c r="F10" s="30"/>
      <c r="G10" s="30"/>
      <c r="H10" s="30"/>
      <c r="I10" s="28"/>
      <c r="J10" s="29"/>
    </row>
    <row r="11" spans="1:10" ht="12.75">
      <c r="A11" s="31"/>
      <c r="B11" s="31"/>
      <c r="C11" s="32"/>
      <c r="D11" s="32"/>
      <c r="E11" s="32"/>
      <c r="F11" s="32"/>
      <c r="G11" s="32"/>
      <c r="H11" s="32"/>
      <c r="I11" s="33"/>
      <c r="J11" s="33"/>
    </row>
    <row r="12" spans="1:10" ht="12.75">
      <c r="A12" s="29"/>
      <c r="B12" s="34"/>
      <c r="C12" s="27"/>
      <c r="D12" s="27" t="s">
        <v>245</v>
      </c>
      <c r="E12" s="27" t="s">
        <v>246</v>
      </c>
      <c r="F12" s="27" t="s">
        <v>247</v>
      </c>
      <c r="G12" s="27" t="s">
        <v>248</v>
      </c>
      <c r="H12" s="27" t="s">
        <v>249</v>
      </c>
      <c r="I12" s="27" t="s">
        <v>250</v>
      </c>
      <c r="J12" s="27" t="s">
        <v>251</v>
      </c>
    </row>
    <row r="13" spans="1:10" ht="12.75">
      <c r="A13" s="29"/>
      <c r="B13" s="34"/>
      <c r="C13" s="27" t="s">
        <v>252</v>
      </c>
      <c r="D13" s="27" t="s">
        <v>399</v>
      </c>
      <c r="E13" s="27" t="s">
        <v>400</v>
      </c>
      <c r="F13" s="27" t="s">
        <v>401</v>
      </c>
      <c r="G13" s="27"/>
      <c r="H13" s="27"/>
      <c r="I13" s="27" t="s">
        <v>368</v>
      </c>
      <c r="J13" s="30">
        <v>4</v>
      </c>
    </row>
    <row r="14" spans="1:10" ht="12.75">
      <c r="A14" s="29"/>
      <c r="B14" s="34"/>
      <c r="C14" s="27" t="s">
        <v>254</v>
      </c>
      <c r="D14" s="27"/>
      <c r="E14" s="27"/>
      <c r="F14" s="27"/>
      <c r="G14" s="27"/>
      <c r="H14" s="27"/>
      <c r="I14" s="27"/>
      <c r="J14" s="30">
        <v>3</v>
      </c>
    </row>
    <row r="15" spans="1:10" ht="12.75">
      <c r="A15" s="29"/>
      <c r="B15" s="34"/>
      <c r="C15" s="27" t="s">
        <v>256</v>
      </c>
      <c r="D15" s="27"/>
      <c r="E15" s="27"/>
      <c r="F15" s="27"/>
      <c r="G15" s="27"/>
      <c r="H15" s="27"/>
      <c r="I15" s="27"/>
      <c r="J15" s="30">
        <v>2</v>
      </c>
    </row>
    <row r="16" spans="1:10" ht="12.75">
      <c r="A16" s="29"/>
      <c r="B16" s="34"/>
      <c r="C16" s="27" t="s">
        <v>257</v>
      </c>
      <c r="D16" s="27" t="s">
        <v>402</v>
      </c>
      <c r="E16" s="27" t="s">
        <v>401</v>
      </c>
      <c r="F16" s="27" t="s">
        <v>400</v>
      </c>
      <c r="G16" s="27" t="s">
        <v>402</v>
      </c>
      <c r="H16" s="27" t="s">
        <v>400</v>
      </c>
      <c r="I16" s="27" t="s">
        <v>403</v>
      </c>
      <c r="J16" s="30">
        <v>4</v>
      </c>
    </row>
    <row r="17" spans="1:10" ht="12.75">
      <c r="A17" s="29"/>
      <c r="B17" s="34"/>
      <c r="C17" s="27" t="s">
        <v>260</v>
      </c>
      <c r="D17" s="27" t="s">
        <v>399</v>
      </c>
      <c r="E17" s="27" t="s">
        <v>402</v>
      </c>
      <c r="F17" s="27" t="s">
        <v>401</v>
      </c>
      <c r="G17" s="27" t="s">
        <v>401</v>
      </c>
      <c r="H17" s="27"/>
      <c r="I17" s="27" t="s">
        <v>404</v>
      </c>
      <c r="J17" s="30">
        <v>3</v>
      </c>
    </row>
    <row r="18" spans="1:10" ht="12.75">
      <c r="A18" s="29"/>
      <c r="B18" s="34"/>
      <c r="C18" s="27" t="s">
        <v>261</v>
      </c>
      <c r="D18" s="27"/>
      <c r="E18" s="27"/>
      <c r="F18" s="27"/>
      <c r="G18" s="27"/>
      <c r="H18" s="27"/>
      <c r="I18" s="27"/>
      <c r="J18" s="30">
        <v>1</v>
      </c>
    </row>
    <row r="19" spans="1:10" ht="12.75">
      <c r="A19" s="29"/>
      <c r="B19" s="34"/>
      <c r="C19" s="29"/>
      <c r="D19" s="29"/>
      <c r="E19" s="29"/>
      <c r="F19" s="29"/>
      <c r="G19" s="29"/>
      <c r="H19" s="29"/>
      <c r="I19" s="29"/>
      <c r="J19" s="35"/>
    </row>
    <row r="20" spans="1:10" ht="12.75">
      <c r="A20" s="29"/>
      <c r="B20" s="34"/>
      <c r="C20" s="29"/>
      <c r="D20" s="29"/>
      <c r="E20" s="29"/>
      <c r="F20" s="29"/>
      <c r="G20" s="29"/>
      <c r="H20" s="29"/>
      <c r="I20" s="29"/>
      <c r="J20" s="35"/>
    </row>
    <row r="21" spans="1:10" ht="12.75">
      <c r="A21" s="29"/>
      <c r="B21" s="34"/>
      <c r="C21" s="29"/>
      <c r="D21" s="29"/>
      <c r="E21" s="29"/>
      <c r="F21" s="29"/>
      <c r="G21" s="29"/>
      <c r="H21" s="29"/>
      <c r="I21" s="29"/>
      <c r="J21" s="35"/>
    </row>
    <row r="22" spans="1:10" ht="12.75">
      <c r="A22" s="29"/>
      <c r="B22" s="34"/>
      <c r="C22" s="29"/>
      <c r="D22" s="29"/>
      <c r="E22" s="29"/>
      <c r="F22" s="29"/>
      <c r="G22" s="29"/>
      <c r="H22" s="29"/>
      <c r="I22" s="29"/>
      <c r="J22" s="35"/>
    </row>
    <row r="23" spans="1:10" ht="12.75">
      <c r="A23" s="29"/>
      <c r="B23" s="29"/>
      <c r="C23" s="29"/>
      <c r="D23" s="29"/>
      <c r="E23" s="36"/>
      <c r="F23" s="29"/>
      <c r="G23" s="29"/>
      <c r="H23" s="29"/>
      <c r="I23" s="29"/>
      <c r="J23" s="29"/>
    </row>
    <row r="24" spans="1:10" ht="12.75">
      <c r="A24" s="29"/>
      <c r="B24" s="29"/>
      <c r="C24" s="29"/>
      <c r="D24" s="29"/>
      <c r="E24" s="36"/>
      <c r="F24" s="29"/>
      <c r="G24" s="29"/>
      <c r="H24" s="29"/>
      <c r="I24" s="29"/>
      <c r="J24" s="29"/>
    </row>
    <row r="25" spans="1:10" ht="12.75">
      <c r="A25" s="29"/>
      <c r="B25" s="29"/>
      <c r="C25" s="29"/>
      <c r="D25" s="29"/>
      <c r="E25" s="36"/>
      <c r="F25" s="29"/>
      <c r="G25" s="29"/>
      <c r="H25" s="29"/>
      <c r="I25" s="29"/>
      <c r="J25" s="29"/>
    </row>
    <row r="26" spans="1:10" ht="12.75">
      <c r="A26" s="29"/>
      <c r="B26" s="29"/>
      <c r="C26" s="29"/>
      <c r="D26" s="29"/>
      <c r="E26" s="36"/>
      <c r="F26" s="29"/>
      <c r="G26" s="29"/>
      <c r="H26" s="29"/>
      <c r="I26" s="29"/>
      <c r="J26" s="29"/>
    </row>
    <row r="27" spans="1:10" ht="12.75">
      <c r="A27" s="29"/>
      <c r="B27" s="29"/>
      <c r="C27" s="29"/>
      <c r="D27" s="29"/>
      <c r="E27" s="36"/>
      <c r="F27" s="29"/>
      <c r="G27" s="29"/>
      <c r="H27" s="29"/>
      <c r="I27" s="29"/>
      <c r="J27" s="29"/>
    </row>
    <row r="28" spans="1:10" ht="12.75">
      <c r="A28" s="29"/>
      <c r="B28" s="29"/>
      <c r="C28" s="29"/>
      <c r="D28" s="29"/>
      <c r="E28" s="36"/>
      <c r="F28" s="29"/>
      <c r="G28" s="29"/>
      <c r="H28" s="29"/>
      <c r="I28" s="29"/>
      <c r="J28" s="29"/>
    </row>
    <row r="31" spans="1:10" ht="12.75">
      <c r="A31" s="27"/>
      <c r="B31" s="27" t="s">
        <v>239</v>
      </c>
      <c r="C31" s="27" t="s">
        <v>405</v>
      </c>
      <c r="D31" s="27" t="s">
        <v>54</v>
      </c>
      <c r="E31" s="27" t="s">
        <v>241</v>
      </c>
      <c r="F31" s="27" t="s">
        <v>242</v>
      </c>
      <c r="G31" s="27" t="s">
        <v>243</v>
      </c>
      <c r="H31" s="27" t="s">
        <v>244</v>
      </c>
      <c r="I31" s="28"/>
      <c r="J31" s="35"/>
    </row>
    <row r="32" spans="1:10" ht="12.75">
      <c r="A32" s="30">
        <v>1</v>
      </c>
      <c r="B32" s="30">
        <v>3725</v>
      </c>
      <c r="C32" s="30" t="s">
        <v>406</v>
      </c>
      <c r="D32" s="30" t="s">
        <v>407</v>
      </c>
      <c r="E32" s="30">
        <v>1</v>
      </c>
      <c r="F32" s="30"/>
      <c r="G32" s="30"/>
      <c r="H32" s="30">
        <v>2</v>
      </c>
      <c r="I32" s="28"/>
      <c r="J32" s="29"/>
    </row>
    <row r="33" spans="1:10" ht="12.75">
      <c r="A33" s="30">
        <v>2</v>
      </c>
      <c r="B33" s="30">
        <v>3625</v>
      </c>
      <c r="C33" s="30" t="s">
        <v>408</v>
      </c>
      <c r="D33" s="30" t="s">
        <v>409</v>
      </c>
      <c r="E33" s="30">
        <v>0</v>
      </c>
      <c r="F33" s="30"/>
      <c r="G33" s="30"/>
      <c r="H33" s="30">
        <v>3</v>
      </c>
      <c r="I33" s="28"/>
      <c r="J33" s="29"/>
    </row>
    <row r="34" spans="1:10" ht="12.75">
      <c r="A34" s="30">
        <v>3</v>
      </c>
      <c r="B34" s="30">
        <v>3427</v>
      </c>
      <c r="C34" s="30" t="s">
        <v>410</v>
      </c>
      <c r="D34" s="30" t="s">
        <v>411</v>
      </c>
      <c r="E34" s="30">
        <v>2</v>
      </c>
      <c r="F34" s="30"/>
      <c r="G34" s="30"/>
      <c r="H34" s="30">
        <v>1</v>
      </c>
      <c r="I34" s="28"/>
      <c r="J34" s="29"/>
    </row>
    <row r="35" spans="1:10" ht="12.75">
      <c r="A35" s="30">
        <v>4</v>
      </c>
      <c r="B35" s="30"/>
      <c r="C35" s="30"/>
      <c r="D35" s="30"/>
      <c r="E35" s="30"/>
      <c r="F35" s="30"/>
      <c r="G35" s="30"/>
      <c r="H35" s="30"/>
      <c r="I35" s="28"/>
      <c r="J35" s="29"/>
    </row>
    <row r="36" spans="1:10" ht="12.75">
      <c r="A36" s="31"/>
      <c r="B36" s="31"/>
      <c r="C36" s="32"/>
      <c r="D36" s="32"/>
      <c r="E36" s="32"/>
      <c r="F36" s="32"/>
      <c r="G36" s="32"/>
      <c r="H36" s="32"/>
      <c r="I36" s="33"/>
      <c r="J36" s="33"/>
    </row>
    <row r="37" spans="1:10" ht="12.75">
      <c r="A37" s="29"/>
      <c r="B37" s="34"/>
      <c r="C37" s="27"/>
      <c r="D37" s="27" t="s">
        <v>245</v>
      </c>
      <c r="E37" s="27" t="s">
        <v>246</v>
      </c>
      <c r="F37" s="27" t="s">
        <v>247</v>
      </c>
      <c r="G37" s="27" t="s">
        <v>248</v>
      </c>
      <c r="H37" s="27" t="s">
        <v>249</v>
      </c>
      <c r="I37" s="27" t="s">
        <v>250</v>
      </c>
      <c r="J37" s="27" t="s">
        <v>251</v>
      </c>
    </row>
    <row r="38" spans="1:10" ht="12.75">
      <c r="A38" s="29"/>
      <c r="B38" s="34"/>
      <c r="C38" s="27" t="s">
        <v>252</v>
      </c>
      <c r="D38" s="27" t="s">
        <v>412</v>
      </c>
      <c r="E38" s="27" t="s">
        <v>413</v>
      </c>
      <c r="F38" s="27" t="s">
        <v>414</v>
      </c>
      <c r="G38" s="27" t="s">
        <v>415</v>
      </c>
      <c r="H38" s="27"/>
      <c r="I38" s="27" t="s">
        <v>252</v>
      </c>
      <c r="J38" s="30">
        <v>4</v>
      </c>
    </row>
    <row r="39" spans="1:10" ht="12.75">
      <c r="A39" s="29"/>
      <c r="B39" s="34"/>
      <c r="C39" s="27" t="s">
        <v>254</v>
      </c>
      <c r="D39" s="27"/>
      <c r="E39" s="27"/>
      <c r="F39" s="27"/>
      <c r="G39" s="27"/>
      <c r="H39" s="27"/>
      <c r="I39" s="27"/>
      <c r="J39" s="30">
        <v>3</v>
      </c>
    </row>
    <row r="40" spans="1:10" ht="12.75">
      <c r="A40" s="29"/>
      <c r="B40" s="34"/>
      <c r="C40" s="27" t="s">
        <v>256</v>
      </c>
      <c r="D40" s="27"/>
      <c r="E40" s="27"/>
      <c r="F40" s="27"/>
      <c r="G40" s="27"/>
      <c r="H40" s="27"/>
      <c r="I40" s="27"/>
      <c r="J40" s="30">
        <v>2</v>
      </c>
    </row>
    <row r="41" spans="1:10" ht="12.75">
      <c r="A41" s="29"/>
      <c r="B41" s="34"/>
      <c r="C41" s="27" t="s">
        <v>257</v>
      </c>
      <c r="D41" s="27" t="s">
        <v>402</v>
      </c>
      <c r="E41" s="27" t="s">
        <v>416</v>
      </c>
      <c r="F41" s="27" t="s">
        <v>402</v>
      </c>
      <c r="G41" s="27" t="s">
        <v>417</v>
      </c>
      <c r="H41" s="27"/>
      <c r="I41" s="27" t="s">
        <v>252</v>
      </c>
      <c r="J41" s="30">
        <v>4</v>
      </c>
    </row>
    <row r="42" spans="1:10" ht="12.75">
      <c r="A42" s="29"/>
      <c r="B42" s="34"/>
      <c r="C42" s="27" t="s">
        <v>260</v>
      </c>
      <c r="D42" s="27" t="s">
        <v>418</v>
      </c>
      <c r="E42" s="27" t="s">
        <v>419</v>
      </c>
      <c r="F42" s="27" t="s">
        <v>399</v>
      </c>
      <c r="G42" s="27" t="s">
        <v>418</v>
      </c>
      <c r="H42" s="27"/>
      <c r="I42" s="27" t="s">
        <v>404</v>
      </c>
      <c r="J42" s="30">
        <v>3</v>
      </c>
    </row>
    <row r="43" spans="1:10" ht="12.75">
      <c r="A43" s="29"/>
      <c r="B43" s="34"/>
      <c r="C43" s="27" t="s">
        <v>261</v>
      </c>
      <c r="D43" s="27"/>
      <c r="E43" s="27"/>
      <c r="F43" s="27"/>
      <c r="G43" s="27"/>
      <c r="H43" s="27"/>
      <c r="I43" s="27"/>
      <c r="J43" s="30">
        <v>1</v>
      </c>
    </row>
    <row r="44" spans="1:10" ht="12.75">
      <c r="A44" s="206"/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12.75">
      <c r="A45" s="206"/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12.75">
      <c r="A46" s="206"/>
      <c r="B46" s="206"/>
      <c r="C46" s="206"/>
      <c r="D46" s="206"/>
      <c r="E46" s="206"/>
      <c r="F46" s="206"/>
      <c r="G46" s="206"/>
      <c r="H46" s="206"/>
      <c r="I46" s="206"/>
      <c r="J46" s="206"/>
    </row>
    <row r="49" spans="1:10" ht="12.75">
      <c r="A49" s="27"/>
      <c r="B49" s="27" t="s">
        <v>239</v>
      </c>
      <c r="C49" s="27" t="s">
        <v>420</v>
      </c>
      <c r="D49" s="27" t="s">
        <v>54</v>
      </c>
      <c r="E49" s="27" t="s">
        <v>241</v>
      </c>
      <c r="F49" s="27" t="s">
        <v>242</v>
      </c>
      <c r="G49" s="27" t="s">
        <v>243</v>
      </c>
      <c r="H49" s="27" t="s">
        <v>244</v>
      </c>
      <c r="I49" s="28"/>
      <c r="J49" s="29"/>
    </row>
    <row r="50" spans="1:10" ht="12.75">
      <c r="A50" s="30">
        <v>1</v>
      </c>
      <c r="B50" s="30">
        <v>3724</v>
      </c>
      <c r="C50" s="30" t="s">
        <v>421</v>
      </c>
      <c r="D50" s="30" t="s">
        <v>199</v>
      </c>
      <c r="E50" s="30">
        <v>1</v>
      </c>
      <c r="F50" s="30"/>
      <c r="G50" s="30"/>
      <c r="H50" s="30">
        <v>2</v>
      </c>
      <c r="I50" s="28"/>
      <c r="J50" s="29"/>
    </row>
    <row r="51" spans="1:10" ht="12.75">
      <c r="A51" s="30">
        <v>2</v>
      </c>
      <c r="B51" s="30">
        <v>3651</v>
      </c>
      <c r="C51" s="30" t="s">
        <v>422</v>
      </c>
      <c r="D51" s="30" t="s">
        <v>91</v>
      </c>
      <c r="E51" s="30">
        <v>2</v>
      </c>
      <c r="F51" s="30"/>
      <c r="G51" s="30"/>
      <c r="H51" s="30">
        <v>1</v>
      </c>
      <c r="I51" s="28"/>
      <c r="J51" s="29"/>
    </row>
    <row r="52" spans="1:10" ht="12.75">
      <c r="A52" s="30">
        <v>3</v>
      </c>
      <c r="B52" s="30">
        <v>3465</v>
      </c>
      <c r="C52" s="30" t="s">
        <v>423</v>
      </c>
      <c r="D52" s="30" t="s">
        <v>22</v>
      </c>
      <c r="E52" s="30">
        <v>0</v>
      </c>
      <c r="F52" s="30"/>
      <c r="G52" s="30"/>
      <c r="H52" s="30">
        <v>3</v>
      </c>
      <c r="I52" s="28"/>
      <c r="J52" s="29"/>
    </row>
    <row r="53" spans="1:10" ht="12.75">
      <c r="A53" s="30">
        <v>4</v>
      </c>
      <c r="B53" s="30"/>
      <c r="C53" s="30"/>
      <c r="D53" s="30"/>
      <c r="E53" s="30"/>
      <c r="F53" s="30"/>
      <c r="G53" s="30"/>
      <c r="H53" s="30"/>
      <c r="I53" s="28"/>
      <c r="J53" s="29"/>
    </row>
    <row r="54" spans="1:10" ht="12.75">
      <c r="A54" s="31"/>
      <c r="B54" s="31"/>
      <c r="C54" s="32"/>
      <c r="D54" s="32"/>
      <c r="E54" s="32"/>
      <c r="F54" s="32"/>
      <c r="G54" s="32"/>
      <c r="H54" s="32"/>
      <c r="I54" s="33"/>
      <c r="J54" s="33"/>
    </row>
    <row r="55" spans="1:10" ht="12.75">
      <c r="A55" s="29"/>
      <c r="B55" s="34"/>
      <c r="C55" s="27"/>
      <c r="D55" s="27" t="s">
        <v>245</v>
      </c>
      <c r="E55" s="27" t="s">
        <v>246</v>
      </c>
      <c r="F55" s="27" t="s">
        <v>247</v>
      </c>
      <c r="G55" s="27" t="s">
        <v>248</v>
      </c>
      <c r="H55" s="27" t="s">
        <v>249</v>
      </c>
      <c r="I55" s="27" t="s">
        <v>250</v>
      </c>
      <c r="J55" s="27" t="s">
        <v>251</v>
      </c>
    </row>
    <row r="56" spans="1:10" ht="12.75">
      <c r="A56" s="29"/>
      <c r="B56" s="34"/>
      <c r="C56" s="27" t="s">
        <v>252</v>
      </c>
      <c r="D56" s="27" t="s">
        <v>424</v>
      </c>
      <c r="E56" s="27" t="s">
        <v>414</v>
      </c>
      <c r="F56" s="27" t="s">
        <v>401</v>
      </c>
      <c r="G56" s="27"/>
      <c r="H56" s="27"/>
      <c r="I56" s="27" t="s">
        <v>368</v>
      </c>
      <c r="J56" s="30">
        <v>4</v>
      </c>
    </row>
    <row r="57" spans="1:10" ht="12.75">
      <c r="A57" s="29"/>
      <c r="B57" s="34"/>
      <c r="C57" s="27" t="s">
        <v>254</v>
      </c>
      <c r="D57" s="27"/>
      <c r="E57" s="27"/>
      <c r="F57" s="27"/>
      <c r="G57" s="27"/>
      <c r="H57" s="27"/>
      <c r="I57" s="27"/>
      <c r="J57" s="30">
        <v>3</v>
      </c>
    </row>
    <row r="58" spans="1:10" ht="12.75">
      <c r="A58" s="29"/>
      <c r="B58" s="34"/>
      <c r="C58" s="27" t="s">
        <v>256</v>
      </c>
      <c r="D58" s="27"/>
      <c r="E58" s="27"/>
      <c r="F58" s="27"/>
      <c r="G58" s="27"/>
      <c r="H58" s="27"/>
      <c r="I58" s="27"/>
      <c r="J58" s="30">
        <v>2</v>
      </c>
    </row>
    <row r="59" spans="1:10" ht="12.75">
      <c r="A59" s="29"/>
      <c r="B59" s="34"/>
      <c r="C59" s="27" t="s">
        <v>257</v>
      </c>
      <c r="D59" s="27" t="s">
        <v>400</v>
      </c>
      <c r="E59" s="27" t="s">
        <v>414</v>
      </c>
      <c r="F59" s="27" t="s">
        <v>424</v>
      </c>
      <c r="G59" s="27"/>
      <c r="H59" s="27"/>
      <c r="I59" s="27" t="s">
        <v>368</v>
      </c>
      <c r="J59" s="30">
        <v>4</v>
      </c>
    </row>
    <row r="60" spans="1:10" ht="12.75">
      <c r="A60" s="29"/>
      <c r="B60" s="34"/>
      <c r="C60" s="27" t="s">
        <v>260</v>
      </c>
      <c r="D60" s="27" t="s">
        <v>399</v>
      </c>
      <c r="E60" s="27" t="s">
        <v>425</v>
      </c>
      <c r="F60" s="27" t="s">
        <v>412</v>
      </c>
      <c r="G60" s="27" t="s">
        <v>426</v>
      </c>
      <c r="H60" s="27"/>
      <c r="I60" s="27" t="s">
        <v>252</v>
      </c>
      <c r="J60" s="30">
        <v>3</v>
      </c>
    </row>
    <row r="61" spans="1:10" ht="12.75">
      <c r="A61" s="29"/>
      <c r="B61" s="34"/>
      <c r="C61" s="27" t="s">
        <v>261</v>
      </c>
      <c r="D61" s="27"/>
      <c r="E61" s="27"/>
      <c r="F61" s="27"/>
      <c r="G61" s="27"/>
      <c r="H61" s="27"/>
      <c r="I61" s="27"/>
      <c r="J61" s="30">
        <v>1</v>
      </c>
    </row>
    <row r="62" spans="1:10" ht="12.75">
      <c r="A62" s="206"/>
      <c r="B62" s="206"/>
      <c r="C62" s="206"/>
      <c r="D62" s="206"/>
      <c r="E62" s="206"/>
      <c r="F62" s="206"/>
      <c r="G62" s="206"/>
      <c r="H62" s="206"/>
      <c r="I62" s="206"/>
      <c r="J62" s="206"/>
    </row>
    <row r="64" spans="1:10" ht="12.75">
      <c r="A64" s="27"/>
      <c r="B64" s="27" t="s">
        <v>239</v>
      </c>
      <c r="C64" s="27" t="s">
        <v>427</v>
      </c>
      <c r="D64" s="27" t="s">
        <v>54</v>
      </c>
      <c r="E64" s="27" t="s">
        <v>241</v>
      </c>
      <c r="F64" s="27" t="s">
        <v>242</v>
      </c>
      <c r="G64" s="27" t="s">
        <v>243</v>
      </c>
      <c r="H64" s="27" t="s">
        <v>244</v>
      </c>
      <c r="I64" s="28"/>
      <c r="J64" s="29"/>
    </row>
    <row r="65" spans="1:10" ht="12.75">
      <c r="A65" s="30">
        <v>1</v>
      </c>
      <c r="B65" s="30">
        <v>3686</v>
      </c>
      <c r="C65" s="30" t="s">
        <v>428</v>
      </c>
      <c r="D65" s="30" t="s">
        <v>7</v>
      </c>
      <c r="E65" s="30">
        <v>2</v>
      </c>
      <c r="F65" s="30"/>
      <c r="G65" s="30"/>
      <c r="H65" s="30">
        <v>1</v>
      </c>
      <c r="I65" s="28"/>
      <c r="J65" s="29"/>
    </row>
    <row r="66" spans="1:10" ht="12.75">
      <c r="A66" s="30">
        <v>2</v>
      </c>
      <c r="B66" s="30">
        <v>3474</v>
      </c>
      <c r="C66" s="30" t="s">
        <v>429</v>
      </c>
      <c r="D66" s="30" t="s">
        <v>121</v>
      </c>
      <c r="E66" s="30">
        <v>0</v>
      </c>
      <c r="F66" s="30"/>
      <c r="G66" s="30"/>
      <c r="H66" s="30">
        <v>3</v>
      </c>
      <c r="I66" s="28"/>
      <c r="J66" s="29"/>
    </row>
    <row r="67" spans="1:10" ht="12.75">
      <c r="A67" s="30">
        <v>3</v>
      </c>
      <c r="B67" s="30">
        <v>3471</v>
      </c>
      <c r="C67" s="30" t="s">
        <v>430</v>
      </c>
      <c r="D67" s="30" t="s">
        <v>431</v>
      </c>
      <c r="E67" s="30">
        <v>1</v>
      </c>
      <c r="F67" s="30"/>
      <c r="G67" s="30"/>
      <c r="H67" s="30">
        <v>2</v>
      </c>
      <c r="I67" s="28"/>
      <c r="J67" s="29"/>
    </row>
    <row r="68" spans="1:10" ht="12.75">
      <c r="A68" s="30">
        <v>4</v>
      </c>
      <c r="B68" s="30"/>
      <c r="C68" s="30"/>
      <c r="D68" s="30"/>
      <c r="E68" s="30"/>
      <c r="F68" s="30"/>
      <c r="G68" s="30"/>
      <c r="H68" s="30"/>
      <c r="I68" s="28"/>
      <c r="J68" s="29"/>
    </row>
    <row r="69" spans="1:10" ht="12.75">
      <c r="A69" s="31"/>
      <c r="B69" s="31"/>
      <c r="C69" s="32"/>
      <c r="D69" s="32"/>
      <c r="E69" s="32"/>
      <c r="F69" s="32"/>
      <c r="G69" s="32"/>
      <c r="H69" s="32"/>
      <c r="I69" s="33"/>
      <c r="J69" s="33"/>
    </row>
    <row r="70" spans="1:10" ht="12.75">
      <c r="A70" s="29"/>
      <c r="B70" s="34"/>
      <c r="C70" s="27"/>
      <c r="D70" s="27" t="s">
        <v>245</v>
      </c>
      <c r="E70" s="27" t="s">
        <v>246</v>
      </c>
      <c r="F70" s="27" t="s">
        <v>247</v>
      </c>
      <c r="G70" s="27" t="s">
        <v>248</v>
      </c>
      <c r="H70" s="27" t="s">
        <v>249</v>
      </c>
      <c r="I70" s="27" t="s">
        <v>250</v>
      </c>
      <c r="J70" s="27" t="s">
        <v>251</v>
      </c>
    </row>
    <row r="71" spans="1:10" ht="12.75">
      <c r="A71" s="29"/>
      <c r="B71" s="34"/>
      <c r="C71" s="27" t="s">
        <v>252</v>
      </c>
      <c r="D71" s="27" t="s">
        <v>400</v>
      </c>
      <c r="E71" s="27" t="s">
        <v>417</v>
      </c>
      <c r="F71" s="27" t="s">
        <v>401</v>
      </c>
      <c r="G71" s="27" t="s">
        <v>412</v>
      </c>
      <c r="H71" s="27" t="s">
        <v>400</v>
      </c>
      <c r="I71" s="27" t="s">
        <v>403</v>
      </c>
      <c r="J71" s="30">
        <v>4</v>
      </c>
    </row>
    <row r="72" spans="1:10" ht="12.75">
      <c r="A72" s="29"/>
      <c r="B72" s="34"/>
      <c r="C72" s="27" t="s">
        <v>254</v>
      </c>
      <c r="D72" s="27"/>
      <c r="E72" s="27"/>
      <c r="F72" s="27"/>
      <c r="G72" s="27"/>
      <c r="H72" s="27"/>
      <c r="I72" s="27"/>
      <c r="J72" s="30">
        <v>3</v>
      </c>
    </row>
    <row r="73" spans="1:10" ht="12.75">
      <c r="A73" s="29"/>
      <c r="B73" s="34"/>
      <c r="C73" s="27" t="s">
        <v>256</v>
      </c>
      <c r="D73" s="27"/>
      <c r="E73" s="27"/>
      <c r="F73" s="27"/>
      <c r="G73" s="27"/>
      <c r="H73" s="27"/>
      <c r="I73" s="27"/>
      <c r="J73" s="30">
        <v>2</v>
      </c>
    </row>
    <row r="74" spans="1:10" ht="12.75">
      <c r="A74" s="29"/>
      <c r="B74" s="34"/>
      <c r="C74" s="27" t="s">
        <v>257</v>
      </c>
      <c r="D74" s="27" t="s">
        <v>432</v>
      </c>
      <c r="E74" s="27" t="s">
        <v>433</v>
      </c>
      <c r="F74" s="27" t="s">
        <v>402</v>
      </c>
      <c r="G74" s="27" t="s">
        <v>418</v>
      </c>
      <c r="H74" s="27" t="s">
        <v>426</v>
      </c>
      <c r="I74" s="27" t="s">
        <v>257</v>
      </c>
      <c r="J74" s="30">
        <v>4</v>
      </c>
    </row>
    <row r="75" spans="1:10" ht="12.75">
      <c r="A75" s="29"/>
      <c r="B75" s="34"/>
      <c r="C75" s="27" t="s">
        <v>260</v>
      </c>
      <c r="D75" s="27" t="s">
        <v>418</v>
      </c>
      <c r="E75" s="27" t="s">
        <v>401</v>
      </c>
      <c r="F75" s="27" t="s">
        <v>401</v>
      </c>
      <c r="G75" s="27"/>
      <c r="H75" s="27"/>
      <c r="I75" s="27" t="s">
        <v>368</v>
      </c>
      <c r="J75" s="30">
        <v>3</v>
      </c>
    </row>
    <row r="76" spans="1:10" ht="12.75">
      <c r="A76" s="29"/>
      <c r="B76" s="34"/>
      <c r="C76" s="27" t="s">
        <v>261</v>
      </c>
      <c r="D76" s="27"/>
      <c r="E76" s="27"/>
      <c r="F76" s="27"/>
      <c r="G76" s="27"/>
      <c r="H76" s="27"/>
      <c r="I76" s="27"/>
      <c r="J76" s="30">
        <v>1</v>
      </c>
    </row>
    <row r="80" spans="1:10" ht="12.75">
      <c r="A80" s="27"/>
      <c r="B80" s="27" t="s">
        <v>239</v>
      </c>
      <c r="C80" s="27" t="s">
        <v>434</v>
      </c>
      <c r="D80" s="27" t="s">
        <v>54</v>
      </c>
      <c r="E80" s="27" t="s">
        <v>241</v>
      </c>
      <c r="F80" s="27" t="s">
        <v>242</v>
      </c>
      <c r="G80" s="27" t="s">
        <v>243</v>
      </c>
      <c r="H80" s="27" t="s">
        <v>244</v>
      </c>
      <c r="I80" s="28"/>
      <c r="J80" s="29"/>
    </row>
    <row r="81" spans="1:10" ht="12.75">
      <c r="A81" s="30">
        <v>1</v>
      </c>
      <c r="B81" s="30">
        <v>3665</v>
      </c>
      <c r="C81" s="30" t="s">
        <v>435</v>
      </c>
      <c r="D81" s="30" t="s">
        <v>436</v>
      </c>
      <c r="E81" s="30">
        <v>3</v>
      </c>
      <c r="F81" s="30"/>
      <c r="G81" s="30"/>
      <c r="H81" s="30">
        <v>1</v>
      </c>
      <c r="I81" s="28"/>
      <c r="J81" s="29"/>
    </row>
    <row r="82" spans="1:10" ht="12.75">
      <c r="A82" s="30">
        <v>2</v>
      </c>
      <c r="B82" s="30">
        <v>3552</v>
      </c>
      <c r="C82" s="30" t="s">
        <v>437</v>
      </c>
      <c r="D82" s="30" t="s">
        <v>22</v>
      </c>
      <c r="E82" s="30">
        <v>1</v>
      </c>
      <c r="F82" s="30"/>
      <c r="G82" s="30"/>
      <c r="H82" s="30">
        <v>3</v>
      </c>
      <c r="I82" s="28"/>
      <c r="J82" s="29"/>
    </row>
    <row r="83" spans="1:10" ht="12.75">
      <c r="A83" s="30">
        <v>3</v>
      </c>
      <c r="B83" s="30">
        <v>3387</v>
      </c>
      <c r="C83" s="30" t="s">
        <v>438</v>
      </c>
      <c r="D83" s="30" t="s">
        <v>20</v>
      </c>
      <c r="E83" s="30">
        <v>2</v>
      </c>
      <c r="F83" s="30"/>
      <c r="G83" s="30"/>
      <c r="H83" s="30">
        <v>2</v>
      </c>
      <c r="I83" s="28"/>
      <c r="J83" s="29"/>
    </row>
    <row r="84" spans="1:10" ht="12.75">
      <c r="A84" s="30">
        <v>4</v>
      </c>
      <c r="B84" s="30">
        <v>3207</v>
      </c>
      <c r="C84" s="30" t="s">
        <v>439</v>
      </c>
      <c r="D84" s="30" t="s">
        <v>440</v>
      </c>
      <c r="E84" s="30">
        <v>0</v>
      </c>
      <c r="F84" s="30"/>
      <c r="G84" s="30"/>
      <c r="H84" s="30">
        <v>4</v>
      </c>
      <c r="I84" s="28"/>
      <c r="J84" s="29"/>
    </row>
    <row r="85" spans="1:10" ht="12.75">
      <c r="A85" s="31"/>
      <c r="B85" s="31"/>
      <c r="C85" s="32"/>
      <c r="D85" s="32"/>
      <c r="E85" s="32"/>
      <c r="F85" s="32"/>
      <c r="G85" s="32"/>
      <c r="H85" s="32"/>
      <c r="I85" s="33"/>
      <c r="J85" s="33"/>
    </row>
    <row r="86" spans="1:10" ht="12.75">
      <c r="A86" s="29"/>
      <c r="B86" s="34"/>
      <c r="C86" s="27"/>
      <c r="D86" s="27" t="s">
        <v>245</v>
      </c>
      <c r="E86" s="27" t="s">
        <v>246</v>
      </c>
      <c r="F86" s="27" t="s">
        <v>247</v>
      </c>
      <c r="G86" s="27" t="s">
        <v>248</v>
      </c>
      <c r="H86" s="27" t="s">
        <v>249</v>
      </c>
      <c r="I86" s="27" t="s">
        <v>250</v>
      </c>
      <c r="J86" s="27" t="s">
        <v>251</v>
      </c>
    </row>
    <row r="87" spans="1:10" ht="12.75">
      <c r="A87" s="29"/>
      <c r="B87" s="34"/>
      <c r="C87" s="27" t="s">
        <v>252</v>
      </c>
      <c r="D87" s="27" t="s">
        <v>418</v>
      </c>
      <c r="E87" s="27" t="s">
        <v>401</v>
      </c>
      <c r="F87" s="27" t="s">
        <v>399</v>
      </c>
      <c r="G87" s="27"/>
      <c r="H87" s="27"/>
      <c r="I87" s="27" t="s">
        <v>368</v>
      </c>
      <c r="J87" s="30">
        <v>4</v>
      </c>
    </row>
    <row r="88" spans="1:10" ht="12.75">
      <c r="A88" s="29"/>
      <c r="B88" s="34"/>
      <c r="C88" s="27" t="s">
        <v>254</v>
      </c>
      <c r="D88" s="27" t="s">
        <v>418</v>
      </c>
      <c r="E88" s="27" t="s">
        <v>441</v>
      </c>
      <c r="F88" s="27" t="s">
        <v>401</v>
      </c>
      <c r="G88" s="27" t="s">
        <v>425</v>
      </c>
      <c r="H88" s="27" t="s">
        <v>418</v>
      </c>
      <c r="I88" s="27" t="s">
        <v>403</v>
      </c>
      <c r="J88" s="30">
        <v>3</v>
      </c>
    </row>
    <row r="89" spans="1:10" ht="12.75">
      <c r="A89" s="29"/>
      <c r="B89" s="34"/>
      <c r="C89" s="27" t="s">
        <v>256</v>
      </c>
      <c r="D89" s="27" t="s">
        <v>442</v>
      </c>
      <c r="E89" s="27" t="s">
        <v>419</v>
      </c>
      <c r="F89" s="27" t="s">
        <v>401</v>
      </c>
      <c r="G89" s="27" t="s">
        <v>426</v>
      </c>
      <c r="H89" s="27" t="s">
        <v>418</v>
      </c>
      <c r="I89" s="27" t="s">
        <v>403</v>
      </c>
      <c r="J89" s="30">
        <v>2</v>
      </c>
    </row>
    <row r="90" spans="1:10" ht="12.75">
      <c r="A90" s="29"/>
      <c r="B90" s="34"/>
      <c r="C90" s="27" t="s">
        <v>257</v>
      </c>
      <c r="D90" s="27" t="s">
        <v>401</v>
      </c>
      <c r="E90" s="27" t="s">
        <v>432</v>
      </c>
      <c r="F90" s="27" t="s">
        <v>425</v>
      </c>
      <c r="G90" s="27" t="s">
        <v>441</v>
      </c>
      <c r="H90" s="27" t="s">
        <v>415</v>
      </c>
      <c r="I90" s="27" t="s">
        <v>257</v>
      </c>
      <c r="J90" s="30">
        <v>4</v>
      </c>
    </row>
    <row r="91" spans="1:10" ht="12.75">
      <c r="A91" s="29"/>
      <c r="B91" s="34"/>
      <c r="C91" s="27" t="s">
        <v>260</v>
      </c>
      <c r="D91" s="27" t="s">
        <v>443</v>
      </c>
      <c r="E91" s="27" t="s">
        <v>401</v>
      </c>
      <c r="F91" s="27" t="s">
        <v>418</v>
      </c>
      <c r="G91" s="27"/>
      <c r="H91" s="27"/>
      <c r="I91" s="27" t="s">
        <v>368</v>
      </c>
      <c r="J91" s="30">
        <v>3</v>
      </c>
    </row>
    <row r="92" spans="1:10" ht="12.75">
      <c r="A92" s="29"/>
      <c r="B92" s="34"/>
      <c r="C92" s="27" t="s">
        <v>261</v>
      </c>
      <c r="D92" s="27" t="s">
        <v>401</v>
      </c>
      <c r="E92" s="27" t="s">
        <v>414</v>
      </c>
      <c r="F92" s="27" t="s">
        <v>425</v>
      </c>
      <c r="G92" s="27" t="s">
        <v>441</v>
      </c>
      <c r="H92" s="27" t="s">
        <v>444</v>
      </c>
      <c r="I92" s="27" t="s">
        <v>403</v>
      </c>
      <c r="J92" s="30">
        <v>1</v>
      </c>
    </row>
    <row r="93" spans="1:10" ht="12.75">
      <c r="A93" s="29"/>
      <c r="B93" s="29"/>
      <c r="C93" s="31"/>
      <c r="D93" s="31"/>
      <c r="E93" s="300"/>
      <c r="F93" s="31"/>
      <c r="G93" s="31"/>
      <c r="H93" s="31"/>
      <c r="I93" s="31"/>
      <c r="J93" s="31"/>
    </row>
    <row r="96" spans="1:10" ht="12.75">
      <c r="A96" s="27"/>
      <c r="B96" s="27" t="s">
        <v>239</v>
      </c>
      <c r="C96" s="27" t="s">
        <v>445</v>
      </c>
      <c r="D96" s="27" t="s">
        <v>54</v>
      </c>
      <c r="E96" s="27" t="s">
        <v>241</v>
      </c>
      <c r="F96" s="27" t="s">
        <v>242</v>
      </c>
      <c r="G96" s="27" t="s">
        <v>243</v>
      </c>
      <c r="H96" s="27" t="s">
        <v>244</v>
      </c>
      <c r="I96" s="28"/>
      <c r="J96" s="29"/>
    </row>
    <row r="97" spans="1:10" ht="12.75">
      <c r="A97" s="30">
        <v>1</v>
      </c>
      <c r="B97" s="30">
        <v>3665</v>
      </c>
      <c r="C97" s="30" t="s">
        <v>446</v>
      </c>
      <c r="D97" s="30" t="s">
        <v>199</v>
      </c>
      <c r="E97" s="30">
        <v>3</v>
      </c>
      <c r="F97" s="30"/>
      <c r="G97" s="30"/>
      <c r="H97" s="30">
        <v>1</v>
      </c>
      <c r="I97" s="28"/>
      <c r="J97" s="29"/>
    </row>
    <row r="98" spans="1:10" ht="12.75">
      <c r="A98" s="30">
        <v>2</v>
      </c>
      <c r="B98" s="30">
        <v>3519</v>
      </c>
      <c r="C98" s="30" t="s">
        <v>13</v>
      </c>
      <c r="D98" s="30" t="s">
        <v>3</v>
      </c>
      <c r="E98" s="30">
        <v>2</v>
      </c>
      <c r="F98" s="30"/>
      <c r="G98" s="30"/>
      <c r="H98" s="30">
        <v>2</v>
      </c>
      <c r="I98" s="28"/>
      <c r="J98" s="29"/>
    </row>
    <row r="99" spans="1:10" ht="12.75">
      <c r="A99" s="30">
        <v>3</v>
      </c>
      <c r="B99" s="301">
        <v>3398</v>
      </c>
      <c r="C99" s="302" t="s">
        <v>447</v>
      </c>
      <c r="D99" s="302" t="s">
        <v>74</v>
      </c>
      <c r="E99" s="30">
        <v>0</v>
      </c>
      <c r="F99" s="30"/>
      <c r="G99" s="30"/>
      <c r="H99" s="30">
        <v>0</v>
      </c>
      <c r="I99" s="28"/>
      <c r="J99" s="29"/>
    </row>
    <row r="100" spans="1:10" ht="12.75">
      <c r="A100" s="30">
        <v>4</v>
      </c>
      <c r="B100" s="30">
        <v>3255</v>
      </c>
      <c r="C100" s="30" t="s">
        <v>448</v>
      </c>
      <c r="D100" s="30" t="s">
        <v>449</v>
      </c>
      <c r="E100" s="30">
        <v>1</v>
      </c>
      <c r="F100" s="30"/>
      <c r="G100" s="30"/>
      <c r="H100" s="30">
        <v>3</v>
      </c>
      <c r="I100" s="28"/>
      <c r="J100" s="29"/>
    </row>
    <row r="101" spans="1:10" ht="12.75">
      <c r="A101" s="31"/>
      <c r="B101" s="31"/>
      <c r="C101" s="32"/>
      <c r="D101" s="32"/>
      <c r="E101" s="32"/>
      <c r="F101" s="32"/>
      <c r="G101" s="32"/>
      <c r="H101" s="32"/>
      <c r="I101" s="33"/>
      <c r="J101" s="33"/>
    </row>
    <row r="102" spans="1:10" ht="12.75">
      <c r="A102" s="29"/>
      <c r="B102" s="34"/>
      <c r="C102" s="27"/>
      <c r="D102" s="27" t="s">
        <v>245</v>
      </c>
      <c r="E102" s="27" t="s">
        <v>246</v>
      </c>
      <c r="F102" s="27" t="s">
        <v>247</v>
      </c>
      <c r="G102" s="27" t="s">
        <v>248</v>
      </c>
      <c r="H102" s="27" t="s">
        <v>249</v>
      </c>
      <c r="I102" s="27" t="s">
        <v>250</v>
      </c>
      <c r="J102" s="27" t="s">
        <v>251</v>
      </c>
    </row>
    <row r="103" spans="1:10" ht="12.75">
      <c r="A103" s="29"/>
      <c r="B103" s="34"/>
      <c r="C103" s="27" t="s">
        <v>252</v>
      </c>
      <c r="D103" s="27" t="s">
        <v>400</v>
      </c>
      <c r="E103" s="27" t="s">
        <v>432</v>
      </c>
      <c r="F103" s="27" t="s">
        <v>400</v>
      </c>
      <c r="G103" s="27"/>
      <c r="H103" s="27"/>
      <c r="I103" s="27" t="s">
        <v>368</v>
      </c>
      <c r="J103" s="30">
        <v>4</v>
      </c>
    </row>
    <row r="104" spans="1:10" ht="12.75">
      <c r="A104" s="29"/>
      <c r="B104" s="34"/>
      <c r="C104" s="27" t="s">
        <v>254</v>
      </c>
      <c r="D104" s="27" t="s">
        <v>416</v>
      </c>
      <c r="E104" s="27" t="s">
        <v>401</v>
      </c>
      <c r="F104" s="27" t="s">
        <v>400</v>
      </c>
      <c r="G104" s="27"/>
      <c r="H104" s="27"/>
      <c r="I104" s="27" t="s">
        <v>368</v>
      </c>
      <c r="J104" s="30">
        <v>3</v>
      </c>
    </row>
    <row r="105" spans="1:10" ht="12.75">
      <c r="A105" s="29"/>
      <c r="B105" s="34"/>
      <c r="C105" s="27" t="s">
        <v>256</v>
      </c>
      <c r="D105" s="27" t="s">
        <v>402</v>
      </c>
      <c r="E105" s="27" t="s">
        <v>401</v>
      </c>
      <c r="F105" s="27" t="s">
        <v>401</v>
      </c>
      <c r="G105" s="27" t="s">
        <v>400</v>
      </c>
      <c r="H105" s="27"/>
      <c r="I105" s="27" t="s">
        <v>404</v>
      </c>
      <c r="J105" s="30">
        <v>2</v>
      </c>
    </row>
    <row r="106" spans="1:10" ht="12.75">
      <c r="A106" s="29"/>
      <c r="B106" s="34"/>
      <c r="C106" s="27" t="s">
        <v>257</v>
      </c>
      <c r="D106" s="27" t="s">
        <v>414</v>
      </c>
      <c r="E106" s="27" t="s">
        <v>415</v>
      </c>
      <c r="F106" s="27" t="s">
        <v>415</v>
      </c>
      <c r="G106" s="27" t="s">
        <v>414</v>
      </c>
      <c r="H106" s="27" t="s">
        <v>424</v>
      </c>
      <c r="I106" s="27" t="s">
        <v>403</v>
      </c>
      <c r="J106" s="30">
        <v>4</v>
      </c>
    </row>
    <row r="107" spans="1:10" ht="12.75">
      <c r="A107" s="29"/>
      <c r="B107" s="34"/>
      <c r="C107" s="27" t="s">
        <v>260</v>
      </c>
      <c r="D107" s="27" t="s">
        <v>444</v>
      </c>
      <c r="E107" s="27" t="s">
        <v>400</v>
      </c>
      <c r="F107" s="27" t="s">
        <v>415</v>
      </c>
      <c r="G107" s="27" t="s">
        <v>418</v>
      </c>
      <c r="H107" s="27"/>
      <c r="I107" s="27" t="s">
        <v>404</v>
      </c>
      <c r="J107" s="30">
        <v>3</v>
      </c>
    </row>
    <row r="108" spans="1:10" ht="12.75">
      <c r="A108" s="29"/>
      <c r="B108" s="34"/>
      <c r="C108" s="27" t="s">
        <v>261</v>
      </c>
      <c r="D108" s="27" t="s">
        <v>418</v>
      </c>
      <c r="E108" s="27" t="s">
        <v>450</v>
      </c>
      <c r="F108" s="27" t="s">
        <v>399</v>
      </c>
      <c r="G108" s="27" t="s">
        <v>402</v>
      </c>
      <c r="H108" s="27" t="s">
        <v>417</v>
      </c>
      <c r="I108" s="27" t="s">
        <v>257</v>
      </c>
      <c r="J108" s="30">
        <v>1</v>
      </c>
    </row>
    <row r="109" spans="1:10" ht="12.75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</row>
    <row r="111" spans="1:10" ht="12.75">
      <c r="A111" s="27"/>
      <c r="B111" s="27" t="s">
        <v>239</v>
      </c>
      <c r="C111" s="27" t="s">
        <v>451</v>
      </c>
      <c r="D111" s="27" t="s">
        <v>54</v>
      </c>
      <c r="E111" s="27" t="s">
        <v>241</v>
      </c>
      <c r="F111" s="27" t="s">
        <v>242</v>
      </c>
      <c r="G111" s="27" t="s">
        <v>243</v>
      </c>
      <c r="H111" s="27" t="s">
        <v>244</v>
      </c>
      <c r="I111" s="28"/>
      <c r="J111" s="29"/>
    </row>
    <row r="112" spans="1:10" ht="12.75">
      <c r="A112" s="30">
        <v>1</v>
      </c>
      <c r="B112" s="30">
        <v>3660</v>
      </c>
      <c r="C112" s="30" t="s">
        <v>452</v>
      </c>
      <c r="D112" s="30" t="s">
        <v>453</v>
      </c>
      <c r="E112" s="30">
        <v>1</v>
      </c>
      <c r="F112" s="30"/>
      <c r="G112" s="30"/>
      <c r="H112" s="30">
        <v>1</v>
      </c>
      <c r="I112" s="28"/>
      <c r="J112" s="29"/>
    </row>
    <row r="113" spans="1:10" ht="12.75">
      <c r="A113" s="30">
        <v>2</v>
      </c>
      <c r="B113" s="30">
        <v>3533</v>
      </c>
      <c r="C113" s="30" t="s">
        <v>454</v>
      </c>
      <c r="D113" s="30" t="s">
        <v>91</v>
      </c>
      <c r="E113" s="30">
        <v>1</v>
      </c>
      <c r="F113" s="30"/>
      <c r="G113" s="30"/>
      <c r="H113" s="30">
        <v>2</v>
      </c>
      <c r="I113" s="28"/>
      <c r="J113" s="29"/>
    </row>
    <row r="114" spans="1:10" ht="12.75">
      <c r="A114" s="30">
        <v>3</v>
      </c>
      <c r="B114" s="303">
        <v>3330</v>
      </c>
      <c r="C114" s="303" t="s">
        <v>455</v>
      </c>
      <c r="D114" s="303" t="s">
        <v>456</v>
      </c>
      <c r="E114" s="30"/>
      <c r="F114" s="30"/>
      <c r="G114" s="30"/>
      <c r="H114" s="30"/>
      <c r="I114" s="28"/>
      <c r="J114" s="29"/>
    </row>
    <row r="115" spans="1:10" ht="12.75">
      <c r="A115" s="30">
        <v>4</v>
      </c>
      <c r="B115" s="30">
        <v>3293</v>
      </c>
      <c r="C115" s="30" t="s">
        <v>457</v>
      </c>
      <c r="D115" s="30" t="s">
        <v>440</v>
      </c>
      <c r="E115" s="30">
        <v>1</v>
      </c>
      <c r="F115" s="30"/>
      <c r="G115" s="30"/>
      <c r="H115" s="30">
        <v>3</v>
      </c>
      <c r="I115" s="28"/>
      <c r="J115" s="29"/>
    </row>
    <row r="116" spans="1:10" ht="12.75">
      <c r="A116" s="31"/>
      <c r="B116" s="31"/>
      <c r="C116" s="32"/>
      <c r="D116" s="32"/>
      <c r="E116" s="32"/>
      <c r="F116" s="32"/>
      <c r="G116" s="32"/>
      <c r="H116" s="32"/>
      <c r="I116" s="33"/>
      <c r="J116" s="33"/>
    </row>
    <row r="117" spans="1:10" ht="12.75">
      <c r="A117" s="29"/>
      <c r="B117" s="34"/>
      <c r="C117" s="27"/>
      <c r="D117" s="27" t="s">
        <v>245</v>
      </c>
      <c r="E117" s="27" t="s">
        <v>246</v>
      </c>
      <c r="F117" s="27" t="s">
        <v>247</v>
      </c>
      <c r="G117" s="27" t="s">
        <v>248</v>
      </c>
      <c r="H117" s="27" t="s">
        <v>249</v>
      </c>
      <c r="I117" s="27" t="s">
        <v>250</v>
      </c>
      <c r="J117" s="27" t="s">
        <v>251</v>
      </c>
    </row>
    <row r="118" spans="1:10" ht="12.75">
      <c r="A118" s="29"/>
      <c r="B118" s="34"/>
      <c r="C118" s="27" t="s">
        <v>252</v>
      </c>
      <c r="D118" s="27"/>
      <c r="E118" s="27"/>
      <c r="F118" s="27"/>
      <c r="G118" s="27"/>
      <c r="H118" s="27"/>
      <c r="I118" s="27"/>
      <c r="J118" s="30">
        <v>4</v>
      </c>
    </row>
    <row r="119" spans="1:10" ht="12.75">
      <c r="A119" s="29"/>
      <c r="B119" s="34"/>
      <c r="C119" s="27" t="s">
        <v>254</v>
      </c>
      <c r="D119" s="27" t="s">
        <v>399</v>
      </c>
      <c r="E119" s="27" t="s">
        <v>414</v>
      </c>
      <c r="F119" s="27" t="s">
        <v>458</v>
      </c>
      <c r="G119" s="27" t="s">
        <v>399</v>
      </c>
      <c r="H119" s="27"/>
      <c r="I119" s="27" t="s">
        <v>404</v>
      </c>
      <c r="J119" s="30">
        <v>3</v>
      </c>
    </row>
    <row r="120" spans="1:10" ht="12.75">
      <c r="A120" s="29"/>
      <c r="B120" s="34"/>
      <c r="C120" s="27" t="s">
        <v>256</v>
      </c>
      <c r="D120" s="27" t="s">
        <v>399</v>
      </c>
      <c r="E120" s="27" t="s">
        <v>441</v>
      </c>
      <c r="F120" s="27" t="s">
        <v>459</v>
      </c>
      <c r="G120" s="27" t="s">
        <v>416</v>
      </c>
      <c r="H120" s="27" t="s">
        <v>402</v>
      </c>
      <c r="I120" s="27" t="s">
        <v>257</v>
      </c>
      <c r="J120" s="30">
        <v>2</v>
      </c>
    </row>
    <row r="121" spans="1:10" ht="12.75">
      <c r="A121" s="29"/>
      <c r="B121" s="34"/>
      <c r="C121" s="27" t="s">
        <v>257</v>
      </c>
      <c r="D121" s="27"/>
      <c r="E121" s="27"/>
      <c r="F121" s="27"/>
      <c r="G121" s="27"/>
      <c r="H121" s="27"/>
      <c r="I121" s="27"/>
      <c r="J121" s="30">
        <v>4</v>
      </c>
    </row>
    <row r="122" spans="1:10" ht="12.75">
      <c r="A122" s="29"/>
      <c r="B122" s="34"/>
      <c r="C122" s="27" t="s">
        <v>260</v>
      </c>
      <c r="D122" s="27" t="s">
        <v>401</v>
      </c>
      <c r="E122" s="27" t="s">
        <v>399</v>
      </c>
      <c r="F122" s="27" t="s">
        <v>402</v>
      </c>
      <c r="G122" s="27" t="s">
        <v>444</v>
      </c>
      <c r="H122" s="27"/>
      <c r="I122" s="27" t="s">
        <v>404</v>
      </c>
      <c r="J122" s="30">
        <v>3</v>
      </c>
    </row>
    <row r="123" spans="1:10" ht="12.75">
      <c r="A123" s="29"/>
      <c r="B123" s="34"/>
      <c r="C123" s="27" t="s">
        <v>261</v>
      </c>
      <c r="D123" s="27"/>
      <c r="E123" s="27"/>
      <c r="F123" s="27"/>
      <c r="G123" s="27"/>
      <c r="H123" s="27"/>
      <c r="I123" s="27"/>
      <c r="J123" s="30">
        <v>1</v>
      </c>
    </row>
    <row r="124" spans="1:10" ht="12.75">
      <c r="A124" s="206"/>
      <c r="B124" s="206"/>
      <c r="C124" s="206"/>
      <c r="D124" s="206"/>
      <c r="E124" s="206"/>
      <c r="F124" s="206"/>
      <c r="G124" s="206"/>
      <c r="H124" s="206"/>
      <c r="I124" s="206"/>
      <c r="J124" s="206"/>
    </row>
    <row r="127" spans="1:10" ht="12.75">
      <c r="A127" s="27"/>
      <c r="B127" s="27" t="s">
        <v>239</v>
      </c>
      <c r="C127" s="27" t="s">
        <v>460</v>
      </c>
      <c r="D127" s="27" t="s">
        <v>54</v>
      </c>
      <c r="E127" s="27" t="s">
        <v>241</v>
      </c>
      <c r="F127" s="27" t="s">
        <v>242</v>
      </c>
      <c r="G127" s="27" t="s">
        <v>243</v>
      </c>
      <c r="H127" s="27" t="s">
        <v>244</v>
      </c>
      <c r="I127" s="28"/>
      <c r="J127" s="29"/>
    </row>
    <row r="128" spans="1:10" ht="12.75">
      <c r="A128" s="30">
        <v>1</v>
      </c>
      <c r="B128" s="30">
        <v>3654</v>
      </c>
      <c r="C128" s="30" t="s">
        <v>461</v>
      </c>
      <c r="D128" s="30" t="s">
        <v>22</v>
      </c>
      <c r="E128" s="30">
        <v>2</v>
      </c>
      <c r="F128" s="30"/>
      <c r="G128" s="30"/>
      <c r="H128" s="30">
        <v>2</v>
      </c>
      <c r="I128" s="28"/>
      <c r="J128" s="29"/>
    </row>
    <row r="129" spans="1:10" ht="12.75">
      <c r="A129" s="30">
        <v>2</v>
      </c>
      <c r="B129" s="30">
        <v>3561</v>
      </c>
      <c r="C129" s="30" t="s">
        <v>462</v>
      </c>
      <c r="D129" s="30" t="s">
        <v>179</v>
      </c>
      <c r="E129" s="30">
        <v>2</v>
      </c>
      <c r="F129" s="30"/>
      <c r="G129" s="30"/>
      <c r="H129" s="30">
        <v>1</v>
      </c>
      <c r="I129" s="28"/>
      <c r="J129" s="29"/>
    </row>
    <row r="130" spans="1:10" ht="12.75">
      <c r="A130" s="30">
        <v>3</v>
      </c>
      <c r="B130" s="30">
        <v>3437</v>
      </c>
      <c r="C130" s="30" t="s">
        <v>463</v>
      </c>
      <c r="D130" s="30" t="s">
        <v>91</v>
      </c>
      <c r="E130" s="30">
        <v>2</v>
      </c>
      <c r="F130" s="30"/>
      <c r="G130" s="30"/>
      <c r="H130" s="30">
        <v>3</v>
      </c>
      <c r="I130" s="28"/>
      <c r="J130" s="29"/>
    </row>
    <row r="131" spans="1:10" ht="12.75">
      <c r="A131" s="30">
        <v>4</v>
      </c>
      <c r="B131" s="30">
        <v>3233</v>
      </c>
      <c r="C131" s="30" t="s">
        <v>464</v>
      </c>
      <c r="D131" s="30" t="s">
        <v>465</v>
      </c>
      <c r="E131" s="30">
        <v>0</v>
      </c>
      <c r="F131" s="30"/>
      <c r="G131" s="30"/>
      <c r="H131" s="30">
        <v>4</v>
      </c>
      <c r="I131" s="28"/>
      <c r="J131" s="29"/>
    </row>
    <row r="132" spans="1:10" ht="12.75">
      <c r="A132" s="31"/>
      <c r="B132" s="31"/>
      <c r="C132" s="32"/>
      <c r="D132" s="32"/>
      <c r="E132" s="32"/>
      <c r="F132" s="32"/>
      <c r="G132" s="32"/>
      <c r="H132" s="32"/>
      <c r="I132" s="33"/>
      <c r="J132" s="33"/>
    </row>
    <row r="133" spans="1:10" ht="12.75">
      <c r="A133" s="29"/>
      <c r="B133" s="34"/>
      <c r="C133" s="27"/>
      <c r="D133" s="27" t="s">
        <v>245</v>
      </c>
      <c r="E133" s="27" t="s">
        <v>246</v>
      </c>
      <c r="F133" s="27" t="s">
        <v>247</v>
      </c>
      <c r="G133" s="27" t="s">
        <v>248</v>
      </c>
      <c r="H133" s="27" t="s">
        <v>249</v>
      </c>
      <c r="I133" s="27" t="s">
        <v>250</v>
      </c>
      <c r="J133" s="27" t="s">
        <v>251</v>
      </c>
    </row>
    <row r="134" spans="1:10" ht="12.75">
      <c r="A134" s="29"/>
      <c r="B134" s="34"/>
      <c r="C134" s="27" t="s">
        <v>252</v>
      </c>
      <c r="D134" s="27" t="s">
        <v>414</v>
      </c>
      <c r="E134" s="27" t="s">
        <v>412</v>
      </c>
      <c r="F134" s="27" t="s">
        <v>399</v>
      </c>
      <c r="G134" s="27" t="s">
        <v>402</v>
      </c>
      <c r="H134" s="27" t="s">
        <v>415</v>
      </c>
      <c r="I134" s="27" t="s">
        <v>257</v>
      </c>
      <c r="J134" s="30">
        <v>4</v>
      </c>
    </row>
    <row r="135" spans="1:10" ht="12.75">
      <c r="A135" s="29"/>
      <c r="B135" s="34"/>
      <c r="C135" s="27" t="s">
        <v>254</v>
      </c>
      <c r="D135" s="27" t="s">
        <v>400</v>
      </c>
      <c r="E135" s="27" t="s">
        <v>418</v>
      </c>
      <c r="F135" s="27" t="s">
        <v>400</v>
      </c>
      <c r="G135" s="27"/>
      <c r="H135" s="27"/>
      <c r="I135" s="27" t="s">
        <v>368</v>
      </c>
      <c r="J135" s="30">
        <v>3</v>
      </c>
    </row>
    <row r="136" spans="1:10" ht="12.75">
      <c r="A136" s="29"/>
      <c r="B136" s="34"/>
      <c r="C136" s="27" t="s">
        <v>256</v>
      </c>
      <c r="D136" s="27" t="s">
        <v>442</v>
      </c>
      <c r="E136" s="27" t="s">
        <v>401</v>
      </c>
      <c r="F136" s="27" t="s">
        <v>432</v>
      </c>
      <c r="G136" s="27"/>
      <c r="H136" s="27"/>
      <c r="I136" s="27" t="s">
        <v>368</v>
      </c>
      <c r="J136" s="30">
        <v>2</v>
      </c>
    </row>
    <row r="137" spans="1:10" ht="12.75">
      <c r="A137" s="29"/>
      <c r="B137" s="34"/>
      <c r="C137" s="27" t="s">
        <v>257</v>
      </c>
      <c r="D137" s="27" t="s">
        <v>399</v>
      </c>
      <c r="E137" s="27" t="s">
        <v>401</v>
      </c>
      <c r="F137" s="27" t="s">
        <v>401</v>
      </c>
      <c r="G137" s="27"/>
      <c r="H137" s="27"/>
      <c r="I137" s="27" t="s">
        <v>368</v>
      </c>
      <c r="J137" s="30">
        <v>4</v>
      </c>
    </row>
    <row r="138" spans="1:10" ht="12.75">
      <c r="A138" s="29"/>
      <c r="B138" s="34"/>
      <c r="C138" s="27" t="s">
        <v>260</v>
      </c>
      <c r="D138" s="27" t="s">
        <v>416</v>
      </c>
      <c r="E138" s="27" t="s">
        <v>401</v>
      </c>
      <c r="F138" s="27" t="s">
        <v>466</v>
      </c>
      <c r="G138" s="27" t="s">
        <v>401</v>
      </c>
      <c r="H138" s="27"/>
      <c r="I138" s="27" t="s">
        <v>404</v>
      </c>
      <c r="J138" s="30">
        <v>3</v>
      </c>
    </row>
    <row r="139" spans="1:10" ht="12.75">
      <c r="A139" s="29"/>
      <c r="B139" s="34"/>
      <c r="C139" s="27" t="s">
        <v>261</v>
      </c>
      <c r="D139" s="27" t="s">
        <v>415</v>
      </c>
      <c r="E139" s="27" t="s">
        <v>399</v>
      </c>
      <c r="F139" s="27" t="s">
        <v>414</v>
      </c>
      <c r="G139" s="27" t="s">
        <v>432</v>
      </c>
      <c r="H139" s="27"/>
      <c r="I139" s="27" t="s">
        <v>404</v>
      </c>
      <c r="J139" s="3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3"/>
  <sheetViews>
    <sheetView zoomScale="95" zoomScaleNormal="95" workbookViewId="0" topLeftCell="C1">
      <selection activeCell="D23" sqref="D23"/>
    </sheetView>
  </sheetViews>
  <sheetFormatPr defaultColWidth="11.00390625" defaultRowHeight="14.25"/>
  <cols>
    <col min="1" max="1" width="10.50390625" style="0" customWidth="1"/>
    <col min="2" max="2" width="7.25390625" style="0" customWidth="1"/>
    <col min="3" max="3" width="28.375" style="0" customWidth="1"/>
    <col min="4" max="4" width="16.75390625" style="0" customWidth="1"/>
    <col min="5" max="5" width="28.375" style="304" customWidth="1"/>
    <col min="6" max="7" width="29.50390625" style="304" customWidth="1"/>
    <col min="8" max="8" width="28.375" style="0" customWidth="1"/>
    <col min="9" max="16384" width="10.50390625" style="0" customWidth="1"/>
  </cols>
  <sheetData>
    <row r="2" spans="1:8" ht="12.75">
      <c r="A2" s="11"/>
      <c r="B2" s="12" t="s">
        <v>232</v>
      </c>
      <c r="C2" s="13"/>
      <c r="D2" s="13"/>
      <c r="E2" s="305"/>
      <c r="F2" s="306"/>
      <c r="G2" s="202"/>
      <c r="H2" s="16"/>
    </row>
    <row r="3" spans="1:8" ht="12.75">
      <c r="A3" s="11"/>
      <c r="B3" s="18" t="s">
        <v>234</v>
      </c>
      <c r="C3" s="19"/>
      <c r="D3" s="19" t="s">
        <v>467</v>
      </c>
      <c r="E3" s="307"/>
      <c r="F3" s="306"/>
      <c r="G3" s="202"/>
      <c r="H3" s="16"/>
    </row>
    <row r="4" spans="1:8" ht="12.75">
      <c r="A4" s="11"/>
      <c r="B4" s="21" t="s">
        <v>236</v>
      </c>
      <c r="C4" s="22"/>
      <c r="D4" s="22"/>
      <c r="E4" s="308"/>
      <c r="F4" s="306"/>
      <c r="G4" s="202"/>
      <c r="H4" s="16"/>
    </row>
    <row r="5" spans="1:8" ht="12.75">
      <c r="A5" s="183"/>
      <c r="B5" s="184"/>
      <c r="C5" s="184"/>
      <c r="D5" s="184"/>
      <c r="E5" s="309"/>
      <c r="F5" s="202"/>
      <c r="G5" s="202"/>
      <c r="H5" s="16"/>
    </row>
    <row r="6" spans="1:8" ht="12.75">
      <c r="A6" s="186"/>
      <c r="B6" s="186" t="s">
        <v>239</v>
      </c>
      <c r="C6" s="186" t="s">
        <v>53</v>
      </c>
      <c r="D6" s="186" t="s">
        <v>54</v>
      </c>
      <c r="E6" s="306"/>
      <c r="F6" s="202"/>
      <c r="G6" s="202"/>
      <c r="H6" s="16"/>
    </row>
    <row r="7" spans="1:8" ht="12.75">
      <c r="A7" s="187">
        <v>1</v>
      </c>
      <c r="B7" s="188" t="s">
        <v>468</v>
      </c>
      <c r="C7" s="188" t="s">
        <v>15</v>
      </c>
      <c r="D7" s="188" t="s">
        <v>16</v>
      </c>
      <c r="E7" s="189" t="s">
        <v>15</v>
      </c>
      <c r="F7" s="310"/>
      <c r="G7" s="310"/>
      <c r="H7" s="190"/>
    </row>
    <row r="8" spans="1:8" ht="12.75">
      <c r="A8" s="187">
        <v>2</v>
      </c>
      <c r="B8" s="188" t="s">
        <v>469</v>
      </c>
      <c r="C8" s="188" t="s">
        <v>406</v>
      </c>
      <c r="D8" s="188" t="s">
        <v>407</v>
      </c>
      <c r="E8" s="191" t="s">
        <v>470</v>
      </c>
      <c r="F8" s="192" t="s">
        <v>15</v>
      </c>
      <c r="G8" s="310"/>
      <c r="H8" s="190"/>
    </row>
    <row r="9" spans="1:8" ht="12.75">
      <c r="A9" s="193">
        <v>3</v>
      </c>
      <c r="B9" s="186" t="s">
        <v>471</v>
      </c>
      <c r="C9" s="186" t="s">
        <v>461</v>
      </c>
      <c r="D9" s="186" t="s">
        <v>22</v>
      </c>
      <c r="E9" s="311" t="s">
        <v>446</v>
      </c>
      <c r="F9" s="191" t="s">
        <v>472</v>
      </c>
      <c r="G9" s="312"/>
      <c r="H9" s="190"/>
    </row>
    <row r="10" spans="1:8" ht="12.75">
      <c r="A10" s="193">
        <v>4</v>
      </c>
      <c r="B10" s="186" t="s">
        <v>473</v>
      </c>
      <c r="C10" s="186" t="s">
        <v>446</v>
      </c>
      <c r="D10" s="186" t="s">
        <v>474</v>
      </c>
      <c r="E10" s="200" t="s">
        <v>475</v>
      </c>
      <c r="F10" s="313"/>
      <c r="G10" s="192" t="s">
        <v>11</v>
      </c>
      <c r="H10" s="190"/>
    </row>
    <row r="11" spans="1:8" ht="12.75">
      <c r="A11" s="187">
        <v>5</v>
      </c>
      <c r="B11" s="188" t="s">
        <v>476</v>
      </c>
      <c r="C11" s="188" t="s">
        <v>477</v>
      </c>
      <c r="D11" s="188" t="s">
        <v>12</v>
      </c>
      <c r="E11" s="189" t="s">
        <v>477</v>
      </c>
      <c r="F11" s="313"/>
      <c r="G11" s="191" t="s">
        <v>478</v>
      </c>
      <c r="H11" s="195"/>
    </row>
    <row r="12" spans="1:8" ht="12.75">
      <c r="A12" s="187">
        <v>6</v>
      </c>
      <c r="B12" s="188" t="s">
        <v>479</v>
      </c>
      <c r="C12" s="188" t="s">
        <v>438</v>
      </c>
      <c r="D12" s="188" t="s">
        <v>20</v>
      </c>
      <c r="E12" s="191" t="s">
        <v>480</v>
      </c>
      <c r="F12" s="199" t="s">
        <v>11</v>
      </c>
      <c r="G12" s="314"/>
      <c r="H12" s="195"/>
    </row>
    <row r="13" spans="1:8" ht="12.75">
      <c r="A13" s="193">
        <v>7</v>
      </c>
      <c r="B13" s="186" t="s">
        <v>481</v>
      </c>
      <c r="C13" s="186" t="s">
        <v>482</v>
      </c>
      <c r="D13" s="186" t="s">
        <v>431</v>
      </c>
      <c r="E13" s="189" t="s">
        <v>482</v>
      </c>
      <c r="F13" s="200" t="s">
        <v>483</v>
      </c>
      <c r="G13" s="313"/>
      <c r="H13" s="195"/>
    </row>
    <row r="14" spans="1:8" ht="12.75">
      <c r="A14" s="193">
        <v>8</v>
      </c>
      <c r="B14" s="186" t="s">
        <v>484</v>
      </c>
      <c r="C14" s="186" t="s">
        <v>422</v>
      </c>
      <c r="D14" s="186" t="s">
        <v>485</v>
      </c>
      <c r="E14" s="200" t="s">
        <v>486</v>
      </c>
      <c r="F14" s="310"/>
      <c r="G14" s="313"/>
      <c r="H14" s="192" t="s">
        <v>477</v>
      </c>
    </row>
    <row r="15" spans="1:8" ht="12.75">
      <c r="A15" s="184"/>
      <c r="B15" s="184"/>
      <c r="C15" s="184"/>
      <c r="D15" s="184"/>
      <c r="E15" s="310"/>
      <c r="F15" s="310"/>
      <c r="G15" s="313"/>
      <c r="H15" s="200" t="s">
        <v>487</v>
      </c>
    </row>
    <row r="16" spans="1:8" ht="12.75">
      <c r="A16" s="187">
        <v>9</v>
      </c>
      <c r="B16" s="188" t="s">
        <v>488</v>
      </c>
      <c r="C16" s="188" t="s">
        <v>428</v>
      </c>
      <c r="D16" s="188" t="s">
        <v>7</v>
      </c>
      <c r="E16" s="189" t="s">
        <v>428</v>
      </c>
      <c r="F16" s="310"/>
      <c r="G16" s="313"/>
      <c r="H16" s="195"/>
    </row>
    <row r="17" spans="1:8" ht="12.75">
      <c r="A17" s="187">
        <v>10</v>
      </c>
      <c r="B17" s="188" t="s">
        <v>489</v>
      </c>
      <c r="C17" s="188" t="s">
        <v>454</v>
      </c>
      <c r="D17" s="188" t="s">
        <v>485</v>
      </c>
      <c r="E17" s="191" t="s">
        <v>490</v>
      </c>
      <c r="F17" s="189" t="s">
        <v>428</v>
      </c>
      <c r="G17" s="313"/>
      <c r="H17" s="195"/>
    </row>
    <row r="18" spans="1:8" ht="12.75">
      <c r="A18" s="193">
        <v>11</v>
      </c>
      <c r="B18" s="186" t="s">
        <v>491</v>
      </c>
      <c r="C18" s="186" t="s">
        <v>397</v>
      </c>
      <c r="D18" s="186" t="s">
        <v>98</v>
      </c>
      <c r="E18" s="311" t="s">
        <v>397</v>
      </c>
      <c r="F18" s="191" t="s">
        <v>492</v>
      </c>
      <c r="G18" s="314"/>
      <c r="H18" s="195"/>
    </row>
    <row r="19" spans="1:8" ht="12.75">
      <c r="A19" s="193">
        <v>12</v>
      </c>
      <c r="B19" s="186" t="s">
        <v>493</v>
      </c>
      <c r="C19" s="186" t="s">
        <v>462</v>
      </c>
      <c r="D19" s="186" t="s">
        <v>179</v>
      </c>
      <c r="E19" s="200" t="s">
        <v>494</v>
      </c>
      <c r="F19" s="313"/>
      <c r="G19" s="311" t="s">
        <v>13</v>
      </c>
      <c r="H19" s="195"/>
    </row>
    <row r="20" spans="1:8" ht="12.75">
      <c r="A20" s="187">
        <v>13</v>
      </c>
      <c r="B20" s="188" t="s">
        <v>495</v>
      </c>
      <c r="C20" s="188" t="s">
        <v>435</v>
      </c>
      <c r="D20" s="188" t="s">
        <v>436</v>
      </c>
      <c r="E20" s="189" t="s">
        <v>435</v>
      </c>
      <c r="F20" s="313"/>
      <c r="G20" s="200" t="s">
        <v>496</v>
      </c>
      <c r="H20" s="190"/>
    </row>
    <row r="21" spans="1:8" ht="12.75">
      <c r="A21" s="187">
        <v>14</v>
      </c>
      <c r="B21" s="188" t="s">
        <v>497</v>
      </c>
      <c r="C21" s="188" t="s">
        <v>421</v>
      </c>
      <c r="D21" s="188" t="s">
        <v>498</v>
      </c>
      <c r="E21" s="191" t="s">
        <v>499</v>
      </c>
      <c r="F21" s="311" t="s">
        <v>13</v>
      </c>
      <c r="G21" s="312"/>
      <c r="H21" s="190"/>
    </row>
    <row r="22" spans="1:8" ht="12.75">
      <c r="A22" s="193">
        <v>15</v>
      </c>
      <c r="B22" s="186" t="s">
        <v>500</v>
      </c>
      <c r="C22" s="186" t="s">
        <v>13</v>
      </c>
      <c r="D22" s="186" t="s">
        <v>3</v>
      </c>
      <c r="E22" s="311" t="s">
        <v>13</v>
      </c>
      <c r="F22" s="200" t="s">
        <v>501</v>
      </c>
      <c r="G22" s="310"/>
      <c r="H22" s="190"/>
    </row>
    <row r="23" spans="1:8" ht="12.75">
      <c r="A23" s="193">
        <v>16</v>
      </c>
      <c r="B23" s="186" t="s">
        <v>502</v>
      </c>
      <c r="C23" s="186" t="s">
        <v>410</v>
      </c>
      <c r="D23" s="186" t="s">
        <v>411</v>
      </c>
      <c r="E23" s="200" t="s">
        <v>503</v>
      </c>
      <c r="F23" s="310"/>
      <c r="G23" s="310"/>
      <c r="H23" s="1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Oinas, Teemu 1. (NSN - FI/Oulu)</dc:creator>
  <cp:keywords/>
  <dc:description/>
  <cp:lastModifiedBy>Alexander Dyroff</cp:lastModifiedBy>
  <cp:lastPrinted>2013-10-13T10:22:49Z</cp:lastPrinted>
  <dcterms:created xsi:type="dcterms:W3CDTF">2013-10-07T11:07:43Z</dcterms:created>
  <dcterms:modified xsi:type="dcterms:W3CDTF">2013-10-21T06:40:39Z</dcterms:modified>
  <cp:category/>
  <cp:version/>
  <cp:contentType/>
  <cp:contentStatus/>
  <cp:revision>148</cp:revision>
</cp:coreProperties>
</file>